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2023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'2023'!$A$1:$J$535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E43" i="3" l="1"/>
  <c r="F43" i="3"/>
  <c r="G43" i="3"/>
  <c r="H43" i="3"/>
  <c r="I43" i="3"/>
  <c r="J43" i="3"/>
  <c r="H41" i="3"/>
  <c r="E40" i="3"/>
  <c r="F40" i="3"/>
  <c r="G40" i="3"/>
  <c r="H40" i="3"/>
  <c r="I40" i="3"/>
  <c r="J40" i="3"/>
  <c r="E35" i="3"/>
  <c r="F35" i="3"/>
  <c r="H35" i="3"/>
  <c r="I35" i="3"/>
  <c r="J35" i="3"/>
  <c r="E34" i="3"/>
  <c r="F34" i="3"/>
  <c r="G34" i="3"/>
  <c r="I34" i="3"/>
  <c r="E29" i="3"/>
  <c r="F29" i="3"/>
  <c r="I29" i="3"/>
  <c r="J29" i="3"/>
  <c r="E23" i="3"/>
  <c r="F23" i="3"/>
  <c r="G23" i="3"/>
  <c r="H23" i="3"/>
  <c r="I23" i="3"/>
  <c r="E21" i="3"/>
  <c r="F21" i="3"/>
  <c r="E20" i="3"/>
  <c r="I20" i="3"/>
  <c r="F19" i="3"/>
  <c r="I19" i="3"/>
  <c r="E18" i="3"/>
  <c r="I18" i="3"/>
  <c r="E17" i="3"/>
  <c r="F17" i="3"/>
  <c r="G17" i="3"/>
  <c r="I17" i="3"/>
  <c r="E14" i="3"/>
  <c r="F14" i="3"/>
  <c r="E13" i="3"/>
  <c r="F13" i="3"/>
  <c r="I13" i="3"/>
  <c r="I12" i="3"/>
  <c r="E11" i="3"/>
  <c r="F11" i="3"/>
  <c r="G11" i="3"/>
  <c r="I11" i="3"/>
  <c r="F10" i="3"/>
  <c r="E9" i="3"/>
  <c r="F9" i="3"/>
  <c r="G9" i="3"/>
  <c r="H9" i="3"/>
  <c r="I9" i="3"/>
  <c r="J9" i="3"/>
  <c r="E32" i="2"/>
  <c r="F32" i="2"/>
  <c r="G32" i="2"/>
  <c r="H32" i="2"/>
  <c r="I32" i="2"/>
  <c r="E31" i="2"/>
  <c r="F31" i="2"/>
  <c r="G31" i="2"/>
  <c r="H31" i="2"/>
  <c r="I31" i="2"/>
  <c r="E30" i="2"/>
  <c r="F30" i="2"/>
  <c r="G30" i="2"/>
  <c r="H30" i="2"/>
  <c r="I30" i="2"/>
  <c r="E29" i="2"/>
  <c r="F29" i="2"/>
  <c r="G29" i="2"/>
  <c r="H29" i="2"/>
  <c r="I29" i="2"/>
  <c r="G27" i="2"/>
  <c r="F26" i="2"/>
  <c r="G26" i="2"/>
  <c r="F25" i="2"/>
  <c r="G25" i="2"/>
  <c r="I25" i="2"/>
  <c r="J25" i="2"/>
  <c r="J21" i="2"/>
  <c r="D19" i="2"/>
  <c r="D529" i="6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D43" i="3" s="1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J41" i="3" s="1"/>
  <c r="I431" i="6"/>
  <c r="I41" i="3" s="1"/>
  <c r="H431" i="6"/>
  <c r="G431" i="6"/>
  <c r="G41" i="3" s="1"/>
  <c r="F431" i="6"/>
  <c r="F41" i="3" s="1"/>
  <c r="E431" i="6"/>
  <c r="E41" i="3" s="1"/>
  <c r="D430" i="6"/>
  <c r="D429" i="6"/>
  <c r="D428" i="6"/>
  <c r="D427" i="6"/>
  <c r="J426" i="6"/>
  <c r="I426" i="6"/>
  <c r="H426" i="6"/>
  <c r="G426" i="6"/>
  <c r="F426" i="6"/>
  <c r="E426" i="6"/>
  <c r="D426" i="6"/>
  <c r="D40" i="3" s="1"/>
  <c r="I425" i="6"/>
  <c r="I424" i="6" s="1"/>
  <c r="H425" i="6"/>
  <c r="F425" i="6"/>
  <c r="F424" i="6" s="1"/>
  <c r="E425" i="6"/>
  <c r="E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G35" i="3" s="1"/>
  <c r="F411" i="6"/>
  <c r="E411" i="6"/>
  <c r="D411" i="6"/>
  <c r="D35" i="3" s="1"/>
  <c r="D409" i="6"/>
  <c r="J407" i="6"/>
  <c r="J34" i="3" s="1"/>
  <c r="I407" i="6"/>
  <c r="H407" i="6"/>
  <c r="H34" i="3" s="1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H29" i="3" s="1"/>
  <c r="G323" i="6"/>
  <c r="G29" i="3" s="1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J23" i="3" s="1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J21" i="3" s="1"/>
  <c r="I294" i="6"/>
  <c r="I21" i="3" s="1"/>
  <c r="H294" i="6"/>
  <c r="H21" i="3" s="1"/>
  <c r="G294" i="6"/>
  <c r="G21" i="3" s="1"/>
  <c r="F294" i="6"/>
  <c r="E294" i="6"/>
  <c r="D293" i="6"/>
  <c r="D292" i="6"/>
  <c r="J291" i="6"/>
  <c r="J20" i="3" s="1"/>
  <c r="I291" i="6"/>
  <c r="H291" i="6"/>
  <c r="H20" i="3" s="1"/>
  <c r="G291" i="6"/>
  <c r="F291" i="6"/>
  <c r="F20" i="3" s="1"/>
  <c r="E291" i="6"/>
  <c r="D290" i="6"/>
  <c r="D289" i="6"/>
  <c r="D288" i="6"/>
  <c r="D287" i="6"/>
  <c r="D286" i="6"/>
  <c r="D285" i="6"/>
  <c r="D284" i="6"/>
  <c r="J283" i="6"/>
  <c r="J19" i="3" s="1"/>
  <c r="I283" i="6"/>
  <c r="H283" i="6"/>
  <c r="H19" i="3" s="1"/>
  <c r="G283" i="6"/>
  <c r="G19" i="3" s="1"/>
  <c r="F283" i="6"/>
  <c r="E283" i="6"/>
  <c r="E19" i="3" s="1"/>
  <c r="D282" i="6"/>
  <c r="D277" i="6"/>
  <c r="D276" i="6"/>
  <c r="D275" i="6"/>
  <c r="D273" i="6"/>
  <c r="D272" i="6"/>
  <c r="D271" i="6"/>
  <c r="J270" i="6"/>
  <c r="J18" i="3" s="1"/>
  <c r="I270" i="6"/>
  <c r="H270" i="6"/>
  <c r="H18" i="3" s="1"/>
  <c r="G270" i="6"/>
  <c r="G18" i="3" s="1"/>
  <c r="F270" i="6"/>
  <c r="F18" i="3" s="1"/>
  <c r="E270" i="6"/>
  <c r="D269" i="6"/>
  <c r="D268" i="6"/>
  <c r="D267" i="6"/>
  <c r="D266" i="6"/>
  <c r="D265" i="6"/>
  <c r="J264" i="6"/>
  <c r="J17" i="3" s="1"/>
  <c r="I264" i="6"/>
  <c r="H264" i="6"/>
  <c r="H17" i="3" s="1"/>
  <c r="G264" i="6"/>
  <c r="F264" i="6"/>
  <c r="E264" i="6"/>
  <c r="D263" i="6"/>
  <c r="D262" i="6"/>
  <c r="D261" i="6"/>
  <c r="D260" i="6"/>
  <c r="D259" i="6"/>
  <c r="D258" i="6"/>
  <c r="D257" i="6"/>
  <c r="J16" i="3"/>
  <c r="I256" i="6"/>
  <c r="I16" i="3" s="1"/>
  <c r="H16" i="3"/>
  <c r="G256" i="6"/>
  <c r="F256" i="6"/>
  <c r="F16" i="3" s="1"/>
  <c r="E256" i="6"/>
  <c r="E16" i="3" s="1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J14" i="3" s="1"/>
  <c r="I249" i="6"/>
  <c r="I14" i="3" s="1"/>
  <c r="H249" i="6"/>
  <c r="H14" i="3" s="1"/>
  <c r="G249" i="6"/>
  <c r="G14" i="3" s="1"/>
  <c r="F249" i="6"/>
  <c r="E249" i="6"/>
  <c r="D248" i="6"/>
  <c r="J247" i="6"/>
  <c r="J13" i="3" s="1"/>
  <c r="I247" i="6"/>
  <c r="H247" i="6"/>
  <c r="H13" i="3" s="1"/>
  <c r="G247" i="6"/>
  <c r="G13" i="3" s="1"/>
  <c r="F247" i="6"/>
  <c r="E247" i="6"/>
  <c r="D246" i="6"/>
  <c r="D241" i="6"/>
  <c r="D240" i="6"/>
  <c r="J238" i="6"/>
  <c r="J12" i="3" s="1"/>
  <c r="I238" i="6"/>
  <c r="H238" i="6"/>
  <c r="G238" i="6"/>
  <c r="G12" i="3" s="1"/>
  <c r="F238" i="6"/>
  <c r="F12" i="3" s="1"/>
  <c r="E238" i="6"/>
  <c r="E12" i="3" s="1"/>
  <c r="D237" i="6"/>
  <c r="J236" i="6"/>
  <c r="J11" i="3" s="1"/>
  <c r="I236" i="6"/>
  <c r="H236" i="6"/>
  <c r="H11" i="3" s="1"/>
  <c r="G236" i="6"/>
  <c r="F236" i="6"/>
  <c r="E236" i="6"/>
  <c r="D236" i="6"/>
  <c r="D11" i="3" s="1"/>
  <c r="D235" i="6"/>
  <c r="D234" i="6"/>
  <c r="D233" i="6"/>
  <c r="J232" i="6"/>
  <c r="J10" i="3" s="1"/>
  <c r="I232" i="6"/>
  <c r="I10" i="3" s="1"/>
  <c r="H232" i="6"/>
  <c r="H10" i="3" s="1"/>
  <c r="G232" i="6"/>
  <c r="G10" i="3" s="1"/>
  <c r="F232" i="6"/>
  <c r="E232" i="6"/>
  <c r="E10" i="3" s="1"/>
  <c r="D231" i="6"/>
  <c r="D9" i="3" s="1"/>
  <c r="J230" i="6"/>
  <c r="D230" i="6" s="1"/>
  <c r="I230" i="6"/>
  <c r="H230" i="6"/>
  <c r="G230" i="6"/>
  <c r="F230" i="6"/>
  <c r="E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J32" i="2" s="1"/>
  <c r="I145" i="6"/>
  <c r="H145" i="6"/>
  <c r="G145" i="6"/>
  <c r="F145" i="6"/>
  <c r="E145" i="6"/>
  <c r="D145" i="6"/>
  <c r="D32" i="2" s="1"/>
  <c r="D144" i="6"/>
  <c r="J143" i="6"/>
  <c r="J31" i="2" s="1"/>
  <c r="I143" i="6"/>
  <c r="H143" i="6"/>
  <c r="G143" i="6"/>
  <c r="F143" i="6"/>
  <c r="E143" i="6"/>
  <c r="D143" i="6"/>
  <c r="D31" i="2" s="1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F28" i="2" s="1"/>
  <c r="E135" i="6"/>
  <c r="E28" i="2" s="1"/>
  <c r="J134" i="6"/>
  <c r="I134" i="6"/>
  <c r="H134" i="6"/>
  <c r="G134" i="6"/>
  <c r="F134" i="6"/>
  <c r="F27" i="2" s="1"/>
  <c r="D133" i="6"/>
  <c r="D132" i="6"/>
  <c r="J131" i="6"/>
  <c r="I131" i="6"/>
  <c r="H131" i="6"/>
  <c r="H26" i="2" s="1"/>
  <c r="G131" i="6"/>
  <c r="F131" i="6"/>
  <c r="E131" i="6"/>
  <c r="E26" i="2" s="1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D21" i="2" s="1"/>
  <c r="I123" i="6"/>
  <c r="H123" i="6"/>
  <c r="G123" i="6"/>
  <c r="F123" i="6"/>
  <c r="E123" i="6"/>
  <c r="D122" i="6"/>
  <c r="D121" i="6"/>
  <c r="J120" i="6"/>
  <c r="I120" i="6"/>
  <c r="I20" i="2" s="1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J18" i="2" s="1"/>
  <c r="I104" i="6"/>
  <c r="H104" i="6"/>
  <c r="G104" i="6"/>
  <c r="F104" i="6"/>
  <c r="E104" i="6"/>
  <c r="D103" i="6"/>
  <c r="D102" i="6"/>
  <c r="D101" i="6"/>
  <c r="D100" i="6"/>
  <c r="D99" i="6"/>
  <c r="D98" i="6"/>
  <c r="J97" i="6"/>
  <c r="J17" i="2" s="1"/>
  <c r="I97" i="6"/>
  <c r="H97" i="6"/>
  <c r="H17" i="2" s="1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G15" i="2" s="1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G84" i="6"/>
  <c r="D84" i="6" s="1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G17" i="6"/>
  <c r="F17" i="6"/>
  <c r="F16" i="6" s="1"/>
  <c r="F218" i="6" s="1"/>
  <c r="G425" i="6" l="1"/>
  <c r="G424" i="6" s="1"/>
  <c r="J403" i="6"/>
  <c r="H403" i="6"/>
  <c r="D407" i="6"/>
  <c r="D34" i="3" s="1"/>
  <c r="D381" i="6"/>
  <c r="D291" i="6"/>
  <c r="D20" i="3" s="1"/>
  <c r="E130" i="6"/>
  <c r="E25" i="2" s="1"/>
  <c r="D131" i="6"/>
  <c r="D26" i="2" s="1"/>
  <c r="D104" i="6"/>
  <c r="D18" i="2" s="1"/>
  <c r="G20" i="3"/>
  <c r="J425" i="6"/>
  <c r="J424" i="6" s="1"/>
  <c r="D424" i="6" s="1"/>
  <c r="D431" i="6"/>
  <c r="D41" i="3" s="1"/>
  <c r="D323" i="6"/>
  <c r="D29" i="3" s="1"/>
  <c r="D305" i="6"/>
  <c r="D23" i="3" s="1"/>
  <c r="J304" i="6"/>
  <c r="D304" i="6" s="1"/>
  <c r="D294" i="6"/>
  <c r="D21" i="3" s="1"/>
  <c r="D283" i="6"/>
  <c r="D19" i="3" s="1"/>
  <c r="G255" i="6"/>
  <c r="D270" i="6"/>
  <c r="D18" i="3" s="1"/>
  <c r="J255" i="6"/>
  <c r="D264" i="6"/>
  <c r="D17" i="3" s="1"/>
  <c r="F255" i="6"/>
  <c r="F228" i="6" s="1"/>
  <c r="F227" i="6" s="1"/>
  <c r="F530" i="6" s="1"/>
  <c r="H255" i="6"/>
  <c r="G16" i="3"/>
  <c r="E255" i="6"/>
  <c r="I255" i="6"/>
  <c r="I228" i="6" s="1"/>
  <c r="I227" i="6" s="1"/>
  <c r="I530" i="6" s="1"/>
  <c r="D256" i="6"/>
  <c r="D16" i="3" s="1"/>
  <c r="D249" i="6"/>
  <c r="D14" i="3" s="1"/>
  <c r="J229" i="6"/>
  <c r="H229" i="6"/>
  <c r="G229" i="6"/>
  <c r="D247" i="6"/>
  <c r="D13" i="3" s="1"/>
  <c r="H12" i="3"/>
  <c r="D238" i="6"/>
  <c r="D12" i="3" s="1"/>
  <c r="E229" i="6"/>
  <c r="E228" i="6" s="1"/>
  <c r="E227" i="6" s="1"/>
  <c r="E530" i="6" s="1"/>
  <c r="D232" i="6"/>
  <c r="D10" i="3" s="1"/>
  <c r="J142" i="6"/>
  <c r="J141" i="6"/>
  <c r="E134" i="6"/>
  <c r="D135" i="6"/>
  <c r="D28" i="2" s="1"/>
  <c r="D134" i="6"/>
  <c r="D27" i="2" s="1"/>
  <c r="H130" i="6"/>
  <c r="H25" i="2" s="1"/>
  <c r="D120" i="6"/>
  <c r="D20" i="2" s="1"/>
  <c r="J96" i="6"/>
  <c r="J17" i="6" s="1"/>
  <c r="D97" i="6"/>
  <c r="D17" i="2" s="1"/>
  <c r="H96" i="6"/>
  <c r="G16" i="6"/>
  <c r="D93" i="6"/>
  <c r="D15" i="2" s="1"/>
  <c r="D54" i="3"/>
  <c r="J53" i="3"/>
  <c r="I53" i="3"/>
  <c r="H53" i="3"/>
  <c r="G53" i="3"/>
  <c r="F53" i="3"/>
  <c r="E53" i="3"/>
  <c r="D52" i="3"/>
  <c r="D51" i="3"/>
  <c r="J50" i="3"/>
  <c r="J49" i="3" s="1"/>
  <c r="I50" i="3"/>
  <c r="I49" i="3" s="1"/>
  <c r="H50" i="3"/>
  <c r="H49" i="3" s="1"/>
  <c r="G50" i="3"/>
  <c r="G49" i="3" s="1"/>
  <c r="F50" i="3"/>
  <c r="F49" i="3" s="1"/>
  <c r="E50" i="3"/>
  <c r="D50" i="3" s="1"/>
  <c r="E49" i="3"/>
  <c r="D48" i="3"/>
  <c r="J47" i="3"/>
  <c r="I47" i="3"/>
  <c r="H47" i="3"/>
  <c r="G47" i="3"/>
  <c r="F47" i="3"/>
  <c r="E47" i="3"/>
  <c r="D46" i="3"/>
  <c r="D45" i="3"/>
  <c r="J44" i="3"/>
  <c r="I44" i="3"/>
  <c r="H44" i="3"/>
  <c r="G44" i="3"/>
  <c r="F44" i="3"/>
  <c r="E44" i="3"/>
  <c r="D42" i="3"/>
  <c r="J39" i="3"/>
  <c r="J38" i="3" s="1"/>
  <c r="I39" i="3"/>
  <c r="H39" i="3"/>
  <c r="H38" i="3" s="1"/>
  <c r="G39" i="3"/>
  <c r="F39" i="3"/>
  <c r="E39" i="3"/>
  <c r="F38" i="3"/>
  <c r="D37" i="3"/>
  <c r="D36" i="3"/>
  <c r="D33" i="3"/>
  <c r="J32" i="3"/>
  <c r="I32" i="3"/>
  <c r="H32" i="3"/>
  <c r="G32" i="3"/>
  <c r="F32" i="3"/>
  <c r="E32" i="3"/>
  <c r="D31" i="3"/>
  <c r="J30" i="3"/>
  <c r="I30" i="3"/>
  <c r="H30" i="3"/>
  <c r="G30" i="3"/>
  <c r="F30" i="3"/>
  <c r="E30" i="3"/>
  <c r="D30" i="3" s="1"/>
  <c r="D28" i="3"/>
  <c r="J27" i="3"/>
  <c r="I27" i="3"/>
  <c r="H27" i="3"/>
  <c r="G27" i="3"/>
  <c r="F27" i="3"/>
  <c r="E27" i="3"/>
  <c r="D26" i="3"/>
  <c r="D25" i="3"/>
  <c r="D24" i="3"/>
  <c r="J22" i="3"/>
  <c r="I22" i="3"/>
  <c r="H22" i="3"/>
  <c r="G22" i="3"/>
  <c r="F22" i="3"/>
  <c r="E22" i="3"/>
  <c r="J15" i="3"/>
  <c r="I15" i="3"/>
  <c r="H15" i="3"/>
  <c r="F15" i="3"/>
  <c r="E15" i="3"/>
  <c r="J8" i="3"/>
  <c r="I8" i="3"/>
  <c r="G8" i="3"/>
  <c r="F8" i="3"/>
  <c r="D41" i="2"/>
  <c r="D40" i="2" s="1"/>
  <c r="J40" i="2"/>
  <c r="I40" i="2"/>
  <c r="H40" i="2"/>
  <c r="G40" i="2"/>
  <c r="F40" i="2"/>
  <c r="E40" i="2"/>
  <c r="D39" i="2"/>
  <c r="J38" i="2"/>
  <c r="I38" i="2"/>
  <c r="H38" i="2"/>
  <c r="G38" i="2"/>
  <c r="F38" i="2"/>
  <c r="E38" i="2"/>
  <c r="D36" i="2"/>
  <c r="D35" i="2"/>
  <c r="J34" i="2"/>
  <c r="I34" i="2"/>
  <c r="H34" i="2"/>
  <c r="G34" i="2"/>
  <c r="F34" i="2"/>
  <c r="E34" i="2"/>
  <c r="D33" i="2"/>
  <c r="J27" i="2"/>
  <c r="I27" i="2"/>
  <c r="H27" i="2"/>
  <c r="D24" i="2"/>
  <c r="D23" i="2"/>
  <c r="J22" i="2"/>
  <c r="I22" i="2"/>
  <c r="H22" i="2"/>
  <c r="G22" i="2"/>
  <c r="F22" i="2"/>
  <c r="E22" i="2"/>
  <c r="D22" i="2" s="1"/>
  <c r="J16" i="2"/>
  <c r="I16" i="2"/>
  <c r="H16" i="2"/>
  <c r="G16" i="2"/>
  <c r="F16" i="2"/>
  <c r="E16" i="2"/>
  <c r="D14" i="2"/>
  <c r="D13" i="2"/>
  <c r="J12" i="2"/>
  <c r="I12" i="2"/>
  <c r="H12" i="2"/>
  <c r="G12" i="2"/>
  <c r="F12" i="2"/>
  <c r="E12" i="2"/>
  <c r="D12" i="2" s="1"/>
  <c r="A5" i="2"/>
  <c r="D403" i="6" l="1"/>
  <c r="G15" i="3"/>
  <c r="D15" i="3" s="1"/>
  <c r="D130" i="6"/>
  <c r="D25" i="2" s="1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J30" i="2"/>
  <c r="D142" i="6"/>
  <c r="D30" i="2" s="1"/>
  <c r="J16" i="6"/>
  <c r="J218" i="6" s="1"/>
  <c r="J29" i="2"/>
  <c r="D141" i="6"/>
  <c r="D29" i="2" s="1"/>
  <c r="E27" i="2"/>
  <c r="E11" i="2" s="1"/>
  <c r="E17" i="6"/>
  <c r="E16" i="6" s="1"/>
  <c r="E218" i="6" s="1"/>
  <c r="D96" i="6"/>
  <c r="H17" i="6"/>
  <c r="G218" i="6"/>
  <c r="D16" i="2"/>
  <c r="H11" i="2"/>
  <c r="H10" i="2" s="1"/>
  <c r="H42" i="2" s="1"/>
  <c r="J11" i="2"/>
  <c r="G11" i="2"/>
  <c r="G10" i="2" s="1"/>
  <c r="I11" i="2"/>
  <c r="I10" i="2" s="1"/>
  <c r="I42" i="2" s="1"/>
  <c r="D38" i="2"/>
  <c r="G37" i="2"/>
  <c r="I37" i="2"/>
  <c r="F37" i="2"/>
  <c r="H37" i="2"/>
  <c r="J37" i="2"/>
  <c r="F7" i="3"/>
  <c r="F6" i="3" s="1"/>
  <c r="F55" i="3" s="1"/>
  <c r="D22" i="3"/>
  <c r="D44" i="3"/>
  <c r="D47" i="3"/>
  <c r="D32" i="3"/>
  <c r="D27" i="3"/>
  <c r="F11" i="2"/>
  <c r="F10" i="2" s="1"/>
  <c r="J7" i="3"/>
  <c r="J6" i="3" s="1"/>
  <c r="J55" i="3" s="1"/>
  <c r="E8" i="3"/>
  <c r="E7" i="3" s="1"/>
  <c r="I7" i="3"/>
  <c r="D39" i="3"/>
  <c r="G38" i="3"/>
  <c r="I38" i="3"/>
  <c r="D53" i="3"/>
  <c r="D49" i="3"/>
  <c r="H8" i="3"/>
  <c r="H7" i="3" s="1"/>
  <c r="H6" i="3" s="1"/>
  <c r="H55" i="3" s="1"/>
  <c r="E38" i="3"/>
  <c r="D34" i="2"/>
  <c r="E37" i="2"/>
  <c r="D37" i="2" s="1"/>
  <c r="G7" i="3" l="1"/>
  <c r="G6" i="3" s="1"/>
  <c r="G55" i="3" s="1"/>
  <c r="D228" i="6"/>
  <c r="J10" i="2"/>
  <c r="J42" i="2" s="1"/>
  <c r="G530" i="6"/>
  <c r="D530" i="6" s="1"/>
  <c r="D227" i="6"/>
  <c r="H16" i="6"/>
  <c r="D17" i="6"/>
  <c r="D11" i="2"/>
  <c r="F42" i="2"/>
  <c r="G42" i="2"/>
  <c r="D38" i="3"/>
  <c r="I6" i="3"/>
  <c r="I55" i="3" s="1"/>
  <c r="E6" i="3"/>
  <c r="D8" i="3"/>
  <c r="E10" i="2"/>
  <c r="D7" i="3" l="1"/>
  <c r="H218" i="6"/>
  <c r="D218" i="6" s="1"/>
  <c r="D16" i="6"/>
  <c r="D6" i="3"/>
  <c r="E55" i="3"/>
  <c r="E42" i="2"/>
  <c r="D10" i="2"/>
  <c r="D42" i="2" l="1"/>
  <c r="D55" i="3"/>
</calcChain>
</file>

<file path=xl/sharedStrings.xml><?xml version="1.0" encoding="utf-8"?>
<sst xmlns="http://schemas.openxmlformats.org/spreadsheetml/2006/main" count="924" uniqueCount="571">
  <si>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</si>
  <si>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</si>
  <si>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</si>
  <si>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</si>
  <si>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</si>
  <si>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</si>
  <si>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</si>
  <si>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</si>
  <si>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</si>
  <si>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</si>
  <si>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</si>
  <si>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</si>
  <si>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</si>
  <si>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</si>
  <si>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</si>
  <si>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</si>
  <si>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</si>
  <si>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</si>
  <si>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</si>
  <si>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</si>
  <si>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</si>
  <si>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</si>
  <si>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</si>
  <si>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</si>
  <si>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</si>
  <si>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</si>
  <si>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</si>
  <si>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</si>
  <si>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</si>
  <si>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</si>
  <si>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</si>
  <si>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</si>
  <si>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</si>
  <si>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</si>
  <si>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</si>
  <si>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</si>
  <si>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</si>
  <si>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</si>
  <si>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</si>
  <si>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</si>
  <si>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</si>
  <si>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</si>
  <si>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</si>
  <si>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</si>
  <si>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</si>
  <si>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</si>
  <si>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</si>
  <si>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</si>
  <si>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</si>
  <si>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</si>
  <si>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</si>
  <si>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</si>
  <si>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</si>
  <si>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</si>
  <si>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</si>
  <si>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</si>
  <si>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</si>
  <si>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</si>
  <si>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</si>
  <si>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</si>
  <si>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</si>
  <si>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</si>
  <si>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</si>
  <si>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</si>
  <si>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</si>
  <si>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</si>
  <si>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</si>
  <si>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</si>
  <si>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</si>
  <si>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</si>
  <si>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</si>
  <si>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</si>
  <si>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</si>
  <si>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</si>
  <si>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</si>
  <si>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</si>
  <si>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</si>
  <si>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</si>
  <si>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</si>
  <si>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</si>
  <si>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</si>
  <si>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</si>
  <si>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</si>
  <si>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</si>
  <si>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</si>
  <si>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</si>
  <si>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</si>
  <si>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</si>
  <si>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</si>
  <si>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</si>
  <si>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</si>
  <si>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</si>
  <si>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</si>
  <si>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</si>
  <si>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</si>
  <si>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</si>
  <si>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</si>
  <si>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</si>
  <si>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</si>
  <si>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</si>
  <si>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</si>
  <si>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</si>
  <si>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</si>
  <si>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</si>
  <si>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</si>
  <si>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</si>
  <si>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</si>
  <si>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</si>
  <si>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</si>
  <si>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</si>
  <si>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</si>
  <si>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</si>
  <si>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</si>
  <si>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</si>
  <si>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</si>
  <si>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</si>
  <si>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</si>
  <si>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</si>
  <si>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</si>
  <si>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</si>
  <si>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</si>
  <si>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</si>
  <si>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</si>
  <si>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</si>
  <si>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</si>
  <si>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</si>
  <si>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</si>
  <si>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</si>
  <si>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</si>
  <si>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</si>
  <si>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</si>
  <si>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</si>
  <si>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</si>
  <si>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</si>
  <si>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</si>
  <si>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</si>
  <si>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</si>
  <si>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</si>
  <si>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</si>
  <si>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</si>
  <si>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</si>
  <si>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</si>
  <si>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</si>
  <si>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</si>
  <si>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</si>
  <si>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</si>
  <si>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</si>
  <si>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</si>
  <si>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</si>
  <si>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</si>
  <si>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</si>
  <si>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</si>
  <si>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</si>
  <si>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</si>
  <si>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</si>
  <si>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</si>
  <si>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</si>
  <si>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</si>
  <si>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</si>
  <si>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</si>
  <si>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</si>
  <si>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</si>
  <si>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</si>
  <si>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</si>
  <si>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</si>
  <si>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</si>
  <si>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</si>
  <si>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</si>
  <si>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</si>
  <si>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</si>
  <si>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</si>
  <si>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</si>
  <si>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</si>
  <si>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</si>
  <si>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</si>
  <si>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</si>
  <si>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</si>
  <si>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</si>
  <si>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</si>
  <si>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</si>
  <si>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</si>
  <si>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</si>
  <si>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</si>
  <si>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</si>
  <si>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</si>
  <si>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</si>
  <si>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</si>
  <si>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</si>
  <si>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</si>
  <si>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</si>
  <si>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</si>
  <si>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</si>
  <si>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</si>
  <si>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</si>
  <si>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</si>
  <si>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</si>
  <si>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</si>
  <si>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</si>
  <si>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</si>
  <si>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</si>
  <si>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</si>
  <si>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</si>
  <si>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</si>
  <si>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</si>
  <si>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</si>
  <si>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</si>
  <si>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</si>
  <si>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</si>
  <si>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</si>
  <si>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</si>
  <si>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</si>
  <si>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</si>
  <si>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</si>
  <si>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</si>
  <si>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</si>
  <si>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</si>
  <si>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</si>
  <si>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</si>
  <si>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</si>
  <si>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</si>
  <si>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</si>
  <si>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</si>
  <si>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</si>
  <si>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</si>
  <si>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</si>
  <si>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</si>
  <si>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</si>
  <si>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</si>
  <si>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</si>
  <si>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</si>
  <si>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</si>
  <si>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</si>
  <si>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</si>
  <si>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</si>
  <si>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</si>
  <si>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</si>
  <si>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</si>
  <si>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</si>
  <si>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</si>
  <si>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</si>
  <si>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</si>
  <si>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</si>
  <si>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</si>
  <si>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</si>
  <si>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</si>
  <si>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</si>
  <si>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</si>
  <si>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</si>
  <si>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</si>
  <si>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</si>
  <si>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</si>
  <si>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</si>
  <si>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</si>
  <si>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</si>
  <si>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</si>
  <si>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</si>
  <si>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</si>
  <si>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</si>
  <si>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</si>
  <si>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</si>
  <si>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</si>
  <si>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</si>
  <si>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</si>
  <si>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</si>
  <si>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</si>
  <si>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</si>
  <si>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</si>
  <si>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</si>
  <si>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</si>
  <si>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</si>
  <si>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</si>
  <si>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</si>
  <si>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</si>
  <si>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</si>
  <si>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</si>
  <si>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</si>
  <si>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</si>
  <si>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</si>
  <si>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</si>
  <si>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</si>
  <si>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</si>
  <si>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</si>
  <si>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</si>
  <si>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</si>
  <si>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</si>
  <si>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</si>
  <si>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</si>
  <si>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</si>
  <si>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</si>
  <si>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</si>
  <si>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</si>
  <si>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</si>
  <si>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</si>
  <si>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</si>
  <si>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</si>
  <si>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</si>
  <si>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</si>
  <si>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</si>
  <si>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</si>
  <si>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</si>
  <si>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</si>
  <si>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</si>
  <si>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</si>
  <si>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</si>
  <si>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</si>
  <si>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</si>
  <si>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</si>
  <si>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</si>
  <si>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</si>
  <si>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</si>
  <si>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</si>
  <si>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</si>
  <si>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</si>
  <si>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</si>
  <si>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</si>
  <si>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</si>
  <si>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</si>
  <si>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</si>
  <si>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</si>
  <si>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</si>
  <si>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</si>
  <si>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</si>
  <si>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</si>
  <si>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</si>
  <si>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</si>
  <si>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</si>
  <si>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</si>
  <si>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</si>
  <si>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</si>
  <si>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</si>
  <si>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</si>
  <si>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</si>
  <si>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</si>
  <si>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</si>
  <si>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</si>
  <si>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</si>
  <si>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</si>
  <si>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</si>
  <si>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</si>
  <si>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</si>
  <si>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</si>
  <si>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</si>
  <si>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</si>
  <si>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</si>
  <si>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</si>
  <si>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</si>
  <si>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</si>
  <si>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</si>
  <si>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</si>
  <si>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</si>
  <si>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</si>
  <si>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</si>
  <si>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</si>
  <si>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</si>
  <si>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</si>
  <si>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</si>
  <si>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</si>
  <si>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</si>
  <si>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</si>
  <si>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</si>
  <si>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</si>
  <si>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</si>
  <si>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</si>
  <si>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</si>
  <si>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</si>
  <si>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</si>
  <si>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</si>
  <si>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</si>
  <si>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</si>
  <si>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</si>
  <si>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</si>
  <si>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</si>
  <si>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</si>
  <si>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</si>
  <si>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</si>
  <si>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</si>
  <si>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</si>
  <si>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</si>
  <si>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</si>
  <si>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</si>
  <si>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</si>
  <si>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</si>
  <si>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</si>
  <si>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</si>
  <si>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</si>
  <si>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</si>
  <si>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</si>
  <si>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</si>
  <si>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</si>
  <si>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</si>
  <si>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</si>
  <si>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</si>
  <si>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</si>
  <si>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</si>
  <si>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</si>
  <si>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</si>
  <si>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</si>
  <si>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</si>
  <si>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</si>
  <si>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</si>
  <si>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</si>
  <si>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</si>
  <si>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</si>
  <si>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</si>
  <si>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</si>
  <si>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</si>
  <si>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</si>
  <si>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</si>
  <si>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</si>
  <si>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</si>
  <si>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</si>
  <si>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</si>
  <si>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</si>
  <si>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</si>
  <si>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</si>
  <si>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</si>
  <si>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</si>
  <si>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</si>
  <si>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</si>
  <si>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</si>
  <si>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</si>
  <si>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</si>
  <si>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</si>
  <si>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</si>
  <si>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</si>
  <si>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</si>
  <si>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</si>
  <si>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</si>
  <si>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</si>
  <si>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</si>
  <si>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</si>
  <si>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</si>
  <si>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</si>
  <si>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</si>
  <si>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</si>
  <si>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</si>
  <si>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</si>
  <si>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</si>
  <si>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</si>
  <si>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</si>
  <si>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</si>
  <si>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</si>
  <si>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</si>
  <si>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</si>
  <si>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</si>
  <si>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</si>
  <si>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</si>
  <si>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</si>
  <si>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</si>
  <si>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</si>
  <si>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</si>
  <si>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</si>
  <si>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</si>
  <si>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</si>
  <si>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</si>
  <si>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</si>
  <si>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</si>
  <si>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</si>
  <si>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</si>
  <si>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</si>
  <si>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</si>
  <si>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(у 000 динара)</t>
  </si>
  <si>
    <t>Ек. Класифи-кација</t>
  </si>
  <si>
    <t>Укупно</t>
  </si>
  <si>
    <t>Донације</t>
  </si>
  <si>
    <t>Из осталих извора-сопствени приходи</t>
  </si>
  <si>
    <t xml:space="preserve"> ООСО</t>
  </si>
  <si>
    <t>3=4+5+6+7+8+9</t>
  </si>
  <si>
    <t>ТЕКУЋИ ПРИХОДИ И ПРИМАЊА ОД ПРОДАЈЕ НЕФИНАНСИЈСКЕ ИМОВИНЕ</t>
  </si>
  <si>
    <t>ТЕКУЋИ ПРИХОДИ</t>
  </si>
  <si>
    <t>ДОНАЦИЈЕ И ТРАНСФЕРИ</t>
  </si>
  <si>
    <t xml:space="preserve">ДОНАЦИЈЕ ОД ИНОСТРАНИХ ДРЖАВА </t>
  </si>
  <si>
    <t xml:space="preserve">ДОНАЦИЈЕ ОД МЕЂУНАРОДНИХ ОРГАНИЗАЦИЈА 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</si>
  <si>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</si>
  <si>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</si>
  <si>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</si>
  <si>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</si>
  <si>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</si>
  <si>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 xml:space="preserve">ДОБРОВОЉНИ ТРАНСФЕРИ ОД ФИЗИЧКИХ И ПРАВНИХ ЛИЦА </t>
  </si>
  <si>
    <t xml:space="preserve">МЕШОВИТИ И НЕОДРЕЂЕНИ ПРИХОДИ </t>
  </si>
  <si>
    <t>МЕМОРАНДУМСКЕ СТАВКЕ ЗА РЕФУНДАЦИЈУ РАСХОДА</t>
  </si>
  <si>
    <t xml:space="preserve">МЕМОРАНДУМСКЕ СТАВКЕ ЗА РЕФУНДАЦИЈУ РАСХОДА </t>
  </si>
  <si>
    <t xml:space="preserve">МЕМОРАНДУМСКЕ СТАВКЕ ЗА РЕФУНДАЦИЈУ РАСХОДА ИЗ ПРЕТХОДНЕ ГОДИНЕ </t>
  </si>
  <si>
    <t>ТРАНСФЕРИ ИЗМЕЂУ БУЏЕТСКИХ КОРИСНИКА НА ИСТОМ НИВОУ</t>
  </si>
  <si>
    <t xml:space="preserve">ТРАНСФЕРИ ИЗМЕЂУ БУЏЕТСКИХ КОРИСНИКА НА ИСТОМ НИВОУ </t>
  </si>
  <si>
    <t>ПРИХОДИ ИЗ БУЏЕТА</t>
  </si>
  <si>
    <t>ПРИМАЊА ОД ПРОДАЈЕ НЕФИНАНСИЈСКЕ ИМОВИНЕ</t>
  </si>
  <si>
    <t>ПРИМАЊА ОД ПРОДАЈЕ ОСНОВНИХ СРЕДСТАВА</t>
  </si>
  <si>
    <t xml:space="preserve">ПРИМАЊА ОД ПРОДАЈЕ НЕПОКРЕТНОСТИ </t>
  </si>
  <si>
    <t xml:space="preserve">ПРИМАЊА ОД ПРОДАЈЕ ПОКРЕТНЕ ИМОВИНЕ </t>
  </si>
  <si>
    <t>ПРИМАЊА ОД ПРОДАЈЕ ОСТАЛИХ ОСНОВНИХ СРЕДСТАВА</t>
  </si>
  <si>
    <t>ПРИМАЊА ОД ПРОДАЈЕ ЗАЛИХА</t>
  </si>
  <si>
    <t>ПРИМАЊА ОД ПРОДАЈЕ ЗАЛИХА ПРОИЗВОДЊЕ</t>
  </si>
  <si>
    <t xml:space="preserve">ПРИМАЊА ОД ПРОДАЈЕ РОБЕ ЗА ДАЉУ ПРОДАЈУ </t>
  </si>
  <si>
    <t>ПРИМАЊА ОД ЗАДУЖИВАЊА И ПРОДАЈЕ ФИНАНСИЈСКЕ ИМОВИНЕ</t>
  </si>
  <si>
    <t>ПРИМАЊА ОД ЗАДУЖИВАЊА</t>
  </si>
  <si>
    <t xml:space="preserve">ПРИМАЊА ОД ДОМАЋИХ ЗАДУЖИВАЊА </t>
  </si>
  <si>
    <t>ПРИМАЊА ОД ПРОДАЈЕ ФИНАНСИЈСКЕ ИМОВИНЕ</t>
  </si>
  <si>
    <t>ПРИМАЊА ОД ПРОДАЈЕ ДОМАЋЕ ФИНАНСИЈСКЕ ИМОВИНЕ</t>
  </si>
  <si>
    <t>УКУПНИ ПРИХОДИ И ПРИМАЊА</t>
  </si>
  <si>
    <t>Расходи и издаци из буџета</t>
  </si>
  <si>
    <t>ТЕКУЋИ РАСХОДИ И ИЗДАЦИ ЗА НЕФИНАНСИЈСКЕ ИМОВИНЕ</t>
  </si>
  <si>
    <t xml:space="preserve">ТЕКУЋИ РАСХОДИ </t>
  </si>
  <si>
    <t>РАСХОДИ ЗА ЗАПОСЛЕНЕ</t>
  </si>
  <si>
    <t xml:space="preserve">ПЛАТЕ, ДОДАЦИ И НАКНАДЕ ЗАПОСЛЕНИХ (ЗАРАДЕ) </t>
  </si>
  <si>
    <t xml:space="preserve">СОЦИЈАЛНИ ДОПРИНОСИ НА ТЕРЕТ ПОСЛОДАВЦА </t>
  </si>
  <si>
    <t>НАКНАДЕ У НАТУРИ</t>
  </si>
  <si>
    <t xml:space="preserve">СОЦИЈАЛНА ДАВАЊА ЗАПОСЛЕНИМА </t>
  </si>
  <si>
    <t xml:space="preserve">НАКНАДЕ ТРОШКОВА ЗА ЗАПОСЛЕНЕ </t>
  </si>
  <si>
    <t xml:space="preserve">НАГРАДЕ ЗАПОСЛЕНИМА И ОСТАЛИ ПОСЕБНИ РАСХОДИ </t>
  </si>
  <si>
    <t>КОРИШЋЕЊЕ УСЛУГА И РОБА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</si>
  <si>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</si>
  <si>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</si>
  <si>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</si>
  <si>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</si>
  <si>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</si>
  <si>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</si>
  <si>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АМОРТИЗАЦИЈА И УПОТРЕБА СРЕДСТАВА ЗА РАД</t>
  </si>
  <si>
    <t xml:space="preserve">АМОРТИЗАЦИЈА НЕКРЕТНИНА И ОПРЕМЕ </t>
  </si>
  <si>
    <t xml:space="preserve">АМОРТИЗАЦИЈА КУЛТИВИСАНЕ ИМОВИНЕ </t>
  </si>
  <si>
    <t>УПОТРЕБА ПРИРОДНЕ ИМОВИНЕ</t>
  </si>
  <si>
    <t>АМОРТИЗАЦИЈА НЕМАТЕРИЈАЛНЕ ИМОВИНЕ</t>
  </si>
  <si>
    <t>ОТПЛАТА КАМАТА И ПРАТЕЋИ ТРОШКОВИ ЗАДУЖИВАЊА</t>
  </si>
  <si>
    <t xml:space="preserve">ОТПЛАТА ДОМАЋИХ КАМАТА </t>
  </si>
  <si>
    <t>ПРАТЕЋИ ТРОШКОВИ ЗАДУЖИВАЊА</t>
  </si>
  <si>
    <t>ДОНАЦИЈЕ, ДОТАЦИЈЕ И ТРАНСФЕРИ (5304)</t>
  </si>
  <si>
    <t xml:space="preserve">ОСТАЛЕ ДОТАЦИЈЕ И ТРАНСФЕРИ </t>
  </si>
  <si>
    <t xml:space="preserve">ОСТАЛИ РАСХОДИ </t>
  </si>
  <si>
    <t xml:space="preserve">ДОТАЦИЈЕ НЕВЛАДИНИМ ОРГАНИЗАЦИЈАМА </t>
  </si>
  <si>
    <t>ПОРЕЗИ, ОБАВЕЗНЕ ТАКСЕ И КАЗНЕ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</si>
  <si>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</si>
  <si>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</si>
  <si>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ИД СТРАНЕ ДРЖАВНИХ ОРХАНА</t>
  </si>
  <si>
    <t xml:space="preserve">ИЗДАЦИ ЗА НЕФИНАНСИЈСКУ ИМОВИНУ </t>
  </si>
  <si>
    <t>ОСНОВНА СРЕДСТВА</t>
  </si>
  <si>
    <t xml:space="preserve">ЗГРАДЕ И ГРАЂЕВИНСКИ ОБЈЕКТИ </t>
  </si>
  <si>
    <t>МАШИНЕ И ОПРЕМА</t>
  </si>
  <si>
    <t xml:space="preserve">ОСТАЛЕ НЕКРЕТНИНЕ И ОПРЕМА </t>
  </si>
  <si>
    <t xml:space="preserve">НЕМАТЕРИЈАЛНА ИМОВИНА </t>
  </si>
  <si>
    <t>ЗАЛИХЕ</t>
  </si>
  <si>
    <t xml:space="preserve">ЗАЛИХЕ ПРОИЗВОДЊЕ </t>
  </si>
  <si>
    <t xml:space="preserve">ЗАЛИХЕ РОБЕ ЗА ДАЉУ ПРОДАЈУ </t>
  </si>
  <si>
    <t>НЕФИНАНСИЈСКА ИМОВИНА КОЈА СЕ ФИНАНСИРА ИЗ СРЕДСТАВА ЗА РЕАЛИЗАЦИЈУ НАЦИОНАЛНОГ ИНВЕСТИЦИОНОГ ПЛАНА</t>
  </si>
  <si>
    <t xml:space="preserve">НЕФИНАНСИЈСКА ИМОВИНА КОЈА СЕ ФИНАНСИРА ИЗ СРЕДСТАВА ЗА РЕАЛИЗАЦИЈУ НАЦИОНАЛНОГ ИНВЕСТИЦИОНОГ ПЛАНА </t>
  </si>
  <si>
    <t>ИЗДАЦИ ЗА ОТПЛАТУ ГЛАВНИЦЕ И НАБАВКУ ФИНАНСИЈСКЕ ИМОВИНЕ</t>
  </si>
  <si>
    <t xml:space="preserve"> ОТПЛАТА ГЛАВНИЦЕ</t>
  </si>
  <si>
    <t xml:space="preserve">ОТПЛАТА ГЛАВНИЦЕ ДОМАЋИМ КРЕДИТОРИМА </t>
  </si>
  <si>
    <t xml:space="preserve">ОТПЛАТА ГЛАВНИЦЕ ЗА ФИНАНСИЈСКИ ЛИЗИНГ </t>
  </si>
  <si>
    <t>НАБАВКА ФИНАНСИЈСКЕ ИМОВИНЕ</t>
  </si>
  <si>
    <t>НАБАВКА ДОМАЋЕ ФИНАНСИЈСКЕ ИМОВИНЕ</t>
  </si>
  <si>
    <t>УКУПНИ РАСХОДИ И ИЗДАЦИ</t>
  </si>
  <si>
    <t>Матични број:</t>
  </si>
  <si>
    <t>ПИБ:</t>
  </si>
  <si>
    <t>Назив корисника средстава:</t>
  </si>
  <si>
    <t>Седиште:</t>
  </si>
  <si>
    <t>ФИНАНСИЈСКИ ПЛАН ЗА 2023. ГОДИНУ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</si>
  <si>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</si>
  <si>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</si>
  <si>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</si>
  <si>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</si>
  <si>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</si>
  <si>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</si>
  <si>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</si>
  <si>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</si>
  <si>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</si>
  <si>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</si>
  <si>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</si>
  <si>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Ц</t>
  </si>
  <si>
    <t>СЕДМА ИЗМЕНА ФИНАСИЈСКОГ ПЛАНА ЗА 2025. ГОДИНУ</t>
  </si>
  <si>
    <t>11.12.2025.год.</t>
  </si>
  <si>
    <t>01-1829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</si>
</sst>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0" fontId="20" fillId="6" borderId="0" applyNumberFormat="0" applyBorder="0" applyAlignment="0" applyProtection="0"/>
  </cellStyleXfs>
  <cellXfs count="143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8" xfId="0" applyNumberFormat="1" applyFont="1" applyBorder="1" applyAlignment="1" applyProtection="1">
      <alignment horizontal="right" wrapText="1"/>
      <protection locked="0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right"/>
    </xf>
    <xf numFmtId="0" fontId="13" fillId="0" borderId="7" xfId="2" applyFont="1" applyBorder="1" applyAlignment="1">
      <alignment horizont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/>
    </xf>
    <xf numFmtId="0" fontId="16" fillId="4" borderId="5" xfId="2" applyFont="1" applyFill="1" applyBorder="1" applyAlignment="1">
      <alignment vertical="center" wrapText="1"/>
    </xf>
    <xf numFmtId="3" fontId="16" fillId="4" borderId="5" xfId="2" applyNumberFormat="1" applyFont="1" applyFill="1" applyBorder="1" applyAlignment="1">
      <alignment horizontal="right"/>
    </xf>
    <xf numFmtId="0" fontId="16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 vertical="top"/>
    </xf>
    <xf numFmtId="3" fontId="16" fillId="5" borderId="5" xfId="2" applyNumberFormat="1" applyFont="1" applyFill="1" applyBorder="1" applyAlignment="1">
      <alignment horizontal="right"/>
    </xf>
    <xf numFmtId="0" fontId="15" fillId="0" borderId="5" xfId="2" applyFont="1" applyBorder="1" applyAlignment="1">
      <alignment horizontal="right" vertical="top"/>
    </xf>
    <xf numFmtId="0" fontId="15" fillId="0" borderId="5" xfId="2" applyFont="1" applyBorder="1" applyAlignment="1">
      <alignment vertical="center" wrapText="1"/>
    </xf>
    <xf numFmtId="3" fontId="15" fillId="0" borderId="5" xfId="2" applyNumberFormat="1" applyFont="1" applyBorder="1" applyAlignment="1">
      <alignment horizontal="right"/>
    </xf>
    <xf numFmtId="3" fontId="15" fillId="0" borderId="5" xfId="2" applyNumberFormat="1" applyFont="1" applyBorder="1" applyProtection="1">
      <protection locked="0"/>
    </xf>
    <xf numFmtId="3" fontId="15" fillId="5" borderId="5" xfId="2" applyNumberFormat="1" applyFont="1" applyFill="1" applyBorder="1"/>
    <xf numFmtId="3" fontId="15" fillId="0" borderId="5" xfId="2" applyNumberFormat="1" applyFont="1" applyBorder="1" applyAlignment="1" applyProtection="1">
      <alignment horizontal="right"/>
      <protection locked="0"/>
    </xf>
    <xf numFmtId="3" fontId="16" fillId="4" borderId="5" xfId="2" applyNumberFormat="1" applyFont="1" applyFill="1" applyBorder="1"/>
    <xf numFmtId="3" fontId="15" fillId="5" borderId="5" xfId="2" applyNumberFormat="1" applyFont="1" applyFill="1" applyBorder="1" applyAlignment="1">
      <alignment horizontal="right"/>
    </xf>
    <xf numFmtId="3" fontId="16" fillId="5" borderId="5" xfId="2" applyNumberFormat="1" applyFont="1" applyFill="1" applyBorder="1"/>
    <xf numFmtId="0" fontId="16" fillId="4" borderId="5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wrapText="1"/>
    </xf>
    <xf numFmtId="0" fontId="15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wrapText="1"/>
    </xf>
    <xf numFmtId="3" fontId="15" fillId="0" borderId="5" xfId="2" applyNumberFormat="1" applyFont="1" applyBorder="1"/>
    <xf numFmtId="3" fontId="15" fillId="4" borderId="5" xfId="2" applyNumberFormat="1" applyFont="1" applyFill="1" applyBorder="1"/>
    <xf numFmtId="0" fontId="16" fillId="4" borderId="5" xfId="2" applyFont="1" applyFill="1" applyBorder="1" applyAlignment="1">
      <alignment horizontal="left"/>
    </xf>
    <xf numFmtId="3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1" applyFont="1"/>
    <xf numFmtId="49" fontId="1" fillId="0" borderId="0" xfId="1" applyNumberForma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0" fillId="6" borderId="5" xfId="4" applyBorder="1" applyAlignment="1">
      <alignment horizontal="center" vertical="center"/>
    </xf>
    <xf numFmtId="0" fontId="20" fillId="6" borderId="5" xfId="4" applyBorder="1" applyAlignment="1">
      <alignment horizontal="center" vertical="center" wrapText="1"/>
    </xf>
    <xf numFmtId="0" fontId="20" fillId="6" borderId="5" xfId="4" applyBorder="1"/>
    <xf numFmtId="0" fontId="21" fillId="0" borderId="5" xfId="0" applyFont="1" applyBorder="1"/>
    <xf numFmtId="0" fontId="20" fillId="6" borderId="7" xfId="4" applyBorder="1"/>
    <xf numFmtId="49" fontId="22" fillId="0" borderId="5" xfId="0" applyNumberFormat="1" applyFont="1" applyBorder="1"/>
    <xf numFmtId="0" fontId="20" fillId="6" borderId="13" xfId="4" applyBorder="1" applyAlignment="1">
      <alignment horizontal="center" vertical="center"/>
    </xf>
    <xf numFmtId="0" fontId="20" fillId="6" borderId="14" xfId="4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2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5"/>
  <sheetViews>
    <sheetView tabSelected="1" topLeftCell="A526" workbookViewId="0">
      <selection activeCell="K306" sqref="K306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3" x14ac:dyDescent="0.25">
      <c r="A1" s="104" t="s">
        <v>551</v>
      </c>
      <c r="B1" s="104" t="s">
        <v>552</v>
      </c>
      <c r="C1" s="105" t="s">
        <v>553</v>
      </c>
      <c r="D1" s="110" t="s">
        <v>554</v>
      </c>
      <c r="E1" s="111"/>
      <c r="G1" s="106" t="s">
        <v>565</v>
      </c>
      <c r="H1" s="106"/>
      <c r="I1" s="108" t="s">
        <v>566</v>
      </c>
    </row>
    <row r="2" spans="1:13" ht="18" x14ac:dyDescent="0.25">
      <c r="A2" s="102">
        <v>17211692</v>
      </c>
      <c r="B2" s="100">
        <v>10349256</v>
      </c>
      <c r="C2" s="101" t="s">
        <v>557</v>
      </c>
      <c r="D2" s="112" t="s">
        <v>558</v>
      </c>
      <c r="E2" s="113"/>
      <c r="G2" s="107" t="s">
        <v>569</v>
      </c>
      <c r="H2" s="103"/>
      <c r="I2" s="109" t="s">
        <v>570</v>
      </c>
    </row>
    <row r="3" spans="1:13" ht="15.75" x14ac:dyDescent="0.25">
      <c r="A3" s="4"/>
      <c r="B3" s="1"/>
    </row>
    <row r="4" spans="1:13" ht="53.25" customHeight="1" x14ac:dyDescent="0.35">
      <c r="A4" s="4"/>
      <c r="B4" s="1"/>
      <c r="C4" s="132" t="s">
        <v>568</v>
      </c>
      <c r="D4" s="132"/>
      <c r="E4" s="132"/>
      <c r="F4" s="132"/>
      <c r="G4" s="132"/>
      <c r="H4" s="132"/>
    </row>
    <row r="5" spans="1:13" ht="15.75" x14ac:dyDescent="0.25">
      <c r="A5" s="92"/>
      <c r="B5" s="1"/>
      <c r="C5" s="2"/>
      <c r="D5" s="3"/>
      <c r="M5" t="s">
        <v>567</v>
      </c>
    </row>
    <row r="6" spans="1:13" ht="21.75" customHeight="1" x14ac:dyDescent="0.25">
      <c r="A6" s="93"/>
      <c r="B6" s="94"/>
      <c r="C6" s="95"/>
      <c r="D6" s="3"/>
    </row>
    <row r="7" spans="1:13" ht="17.25" customHeight="1" x14ac:dyDescent="0.25">
      <c r="A7" s="96"/>
      <c r="B7" s="94"/>
      <c r="C7" s="95"/>
      <c r="D7" s="3"/>
    </row>
    <row r="8" spans="1:13" ht="21.75" customHeight="1" x14ac:dyDescent="0.3">
      <c r="A8" s="5"/>
      <c r="B8" s="97"/>
      <c r="C8" s="98"/>
      <c r="D8" s="99"/>
    </row>
    <row r="9" spans="1:13" ht="15.75" x14ac:dyDescent="0.25">
      <c r="A9" s="6"/>
      <c r="B9" s="7"/>
      <c r="C9" s="8"/>
      <c r="D9" s="9"/>
    </row>
    <row r="10" spans="1:13" x14ac:dyDescent="0.25">
      <c r="A10" s="10" t="s">
        <v>0</v>
      </c>
      <c r="B10" s="11"/>
      <c r="C10" s="12"/>
    </row>
    <row r="11" spans="1:13" ht="15.75" thickBot="1" x14ac:dyDescent="0.3">
      <c r="A11" s="5"/>
      <c r="B11" s="11"/>
      <c r="C11" s="12"/>
      <c r="J11" s="13" t="s">
        <v>1</v>
      </c>
    </row>
    <row r="12" spans="1:13" x14ac:dyDescent="0.25">
      <c r="A12" s="133" t="s">
        <v>2</v>
      </c>
      <c r="B12" s="135" t="s">
        <v>3</v>
      </c>
      <c r="C12" s="135" t="s">
        <v>4</v>
      </c>
      <c r="D12" s="135" t="s">
        <v>5</v>
      </c>
      <c r="E12" s="135"/>
      <c r="F12" s="135"/>
      <c r="G12" s="135"/>
      <c r="H12" s="135"/>
      <c r="I12" s="135"/>
      <c r="J12" s="137"/>
    </row>
    <row r="13" spans="1:13" x14ac:dyDescent="0.25">
      <c r="A13" s="134"/>
      <c r="B13" s="130"/>
      <c r="C13" s="136"/>
      <c r="D13" s="129" t="s">
        <v>6</v>
      </c>
      <c r="E13" s="130" t="s">
        <v>7</v>
      </c>
      <c r="F13" s="130"/>
      <c r="G13" s="130"/>
      <c r="H13" s="130"/>
      <c r="I13" s="130" t="s">
        <v>8</v>
      </c>
      <c r="J13" s="131" t="s">
        <v>9</v>
      </c>
    </row>
    <row r="14" spans="1:13" ht="51" x14ac:dyDescent="0.25">
      <c r="A14" s="134"/>
      <c r="B14" s="130"/>
      <c r="C14" s="136"/>
      <c r="D14" s="129"/>
      <c r="E14" s="14" t="s">
        <v>10</v>
      </c>
      <c r="F14" s="14" t="s">
        <v>11</v>
      </c>
      <c r="G14" s="14" t="s">
        <v>12</v>
      </c>
      <c r="H14" s="14" t="s">
        <v>13</v>
      </c>
      <c r="I14" s="130"/>
      <c r="J14" s="131"/>
    </row>
    <row r="15" spans="1:13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3" ht="25.5" x14ac:dyDescent="0.25">
      <c r="A16" s="19">
        <v>5001</v>
      </c>
      <c r="B16" s="20"/>
      <c r="C16" s="21" t="s">
        <v>14</v>
      </c>
      <c r="D16" s="22">
        <f>SUM(E16:J16)</f>
        <v>425000</v>
      </c>
      <c r="E16" s="22">
        <f t="shared" ref="E16:J16" si="0">E17+E141</f>
        <v>7700</v>
      </c>
      <c r="F16" s="22">
        <f t="shared" si="0"/>
        <v>0</v>
      </c>
      <c r="G16" s="22">
        <f t="shared" si="0"/>
        <v>20000</v>
      </c>
      <c r="H16" s="22">
        <f t="shared" si="0"/>
        <v>388000</v>
      </c>
      <c r="I16" s="22">
        <f t="shared" si="0"/>
        <v>0</v>
      </c>
      <c r="J16" s="23">
        <f t="shared" si="0"/>
        <v>9300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424950</v>
      </c>
      <c r="E17" s="22">
        <f t="shared" ref="E17:J17" si="2">E18+E70+E84+E96+E125+E130+E134</f>
        <v>7700</v>
      </c>
      <c r="F17" s="22">
        <f t="shared" si="2"/>
        <v>0</v>
      </c>
      <c r="G17" s="22">
        <f t="shared" si="2"/>
        <v>20000</v>
      </c>
      <c r="H17" s="22">
        <f t="shared" si="2"/>
        <v>388000</v>
      </c>
      <c r="I17" s="22">
        <f t="shared" si="2"/>
        <v>0</v>
      </c>
      <c r="J17" s="23">
        <f t="shared" si="2"/>
        <v>9250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27" t="s">
        <v>2</v>
      </c>
      <c r="B21" s="128" t="s">
        <v>3</v>
      </c>
      <c r="C21" s="129" t="s">
        <v>4</v>
      </c>
      <c r="D21" s="130" t="s">
        <v>5</v>
      </c>
      <c r="E21" s="130"/>
      <c r="F21" s="130"/>
      <c r="G21" s="130"/>
      <c r="H21" s="130"/>
      <c r="I21" s="130"/>
      <c r="J21" s="131"/>
    </row>
    <row r="22" spans="1:10" x14ac:dyDescent="0.25">
      <c r="A22" s="127"/>
      <c r="B22" s="128"/>
      <c r="C22" s="129"/>
      <c r="D22" s="129" t="s">
        <v>6</v>
      </c>
      <c r="E22" s="130" t="s">
        <v>7</v>
      </c>
      <c r="F22" s="130"/>
      <c r="G22" s="130"/>
      <c r="H22" s="130"/>
      <c r="I22" s="130" t="s">
        <v>8</v>
      </c>
      <c r="J22" s="131" t="s">
        <v>9</v>
      </c>
    </row>
    <row r="23" spans="1:10" ht="51" x14ac:dyDescent="0.25">
      <c r="A23" s="127"/>
      <c r="B23" s="128"/>
      <c r="C23" s="129"/>
      <c r="D23" s="129"/>
      <c r="E23" s="14" t="s">
        <v>10</v>
      </c>
      <c r="F23" s="14" t="s">
        <v>11</v>
      </c>
      <c r="G23" s="14" t="s">
        <v>12</v>
      </c>
      <c r="H23" s="14" t="s">
        <v>13</v>
      </c>
      <c r="I23" s="130"/>
      <c r="J23" s="131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27" t="s">
        <v>2</v>
      </c>
      <c r="B53" s="128" t="s">
        <v>3</v>
      </c>
      <c r="C53" s="129" t="s">
        <v>4</v>
      </c>
      <c r="D53" s="130" t="s">
        <v>5</v>
      </c>
      <c r="E53" s="130"/>
      <c r="F53" s="130"/>
      <c r="G53" s="130"/>
      <c r="H53" s="130"/>
      <c r="I53" s="130"/>
      <c r="J53" s="131"/>
    </row>
    <row r="54" spans="1:10" x14ac:dyDescent="0.25">
      <c r="A54" s="127"/>
      <c r="B54" s="128"/>
      <c r="C54" s="129"/>
      <c r="D54" s="129" t="s">
        <v>6</v>
      </c>
      <c r="E54" s="130" t="s">
        <v>7</v>
      </c>
      <c r="F54" s="130"/>
      <c r="G54" s="130"/>
      <c r="H54" s="130"/>
      <c r="I54" s="130" t="s">
        <v>8</v>
      </c>
      <c r="J54" s="131" t="s">
        <v>9</v>
      </c>
    </row>
    <row r="55" spans="1:10" ht="51" x14ac:dyDescent="0.25">
      <c r="A55" s="127"/>
      <c r="B55" s="128"/>
      <c r="C55" s="129"/>
      <c r="D55" s="129"/>
      <c r="E55" s="14" t="s">
        <v>10</v>
      </c>
      <c r="F55" s="14" t="s">
        <v>11</v>
      </c>
      <c r="G55" s="14" t="s">
        <v>12</v>
      </c>
      <c r="H55" s="14" t="s">
        <v>13</v>
      </c>
      <c r="I55" s="130"/>
      <c r="J55" s="131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27" t="s">
        <v>2</v>
      </c>
      <c r="B80" s="128" t="s">
        <v>3</v>
      </c>
      <c r="C80" s="129" t="s">
        <v>4</v>
      </c>
      <c r="D80" s="130" t="s">
        <v>5</v>
      </c>
      <c r="E80" s="130"/>
      <c r="F80" s="130"/>
      <c r="G80" s="130"/>
      <c r="H80" s="130"/>
      <c r="I80" s="130"/>
      <c r="J80" s="131"/>
    </row>
    <row r="81" spans="1:10" x14ac:dyDescent="0.25">
      <c r="A81" s="127"/>
      <c r="B81" s="128"/>
      <c r="C81" s="129"/>
      <c r="D81" s="129" t="s">
        <v>6</v>
      </c>
      <c r="E81" s="130" t="s">
        <v>7</v>
      </c>
      <c r="F81" s="130"/>
      <c r="G81" s="130"/>
      <c r="H81" s="130"/>
      <c r="I81" s="130" t="s">
        <v>8</v>
      </c>
      <c r="J81" s="131" t="s">
        <v>9</v>
      </c>
    </row>
    <row r="82" spans="1:10" ht="51" x14ac:dyDescent="0.25">
      <c r="A82" s="127"/>
      <c r="B82" s="128"/>
      <c r="C82" s="129"/>
      <c r="D82" s="129"/>
      <c r="E82" s="14" t="s">
        <v>10</v>
      </c>
      <c r="F82" s="14" t="s">
        <v>11</v>
      </c>
      <c r="G82" s="14" t="s">
        <v>12</v>
      </c>
      <c r="H82" s="14" t="s">
        <v>13</v>
      </c>
      <c r="I82" s="130"/>
      <c r="J82" s="131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20000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20000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20000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20000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20000</v>
      </c>
      <c r="E94" s="35"/>
      <c r="F94" s="35"/>
      <c r="G94" s="35">
        <v>20000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10050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800</v>
      </c>
      <c r="I96" s="22">
        <f t="shared" si="20"/>
        <v>0</v>
      </c>
      <c r="J96" s="23">
        <f t="shared" si="20"/>
        <v>9250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800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800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800</v>
      </c>
      <c r="E101" s="39"/>
      <c r="F101" s="39"/>
      <c r="G101" s="39"/>
      <c r="H101" s="39">
        <v>800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9000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9000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1500</v>
      </c>
      <c r="E105" s="35"/>
      <c r="F105" s="35"/>
      <c r="G105" s="35"/>
      <c r="H105" s="35"/>
      <c r="I105" s="35"/>
      <c r="J105" s="36">
        <v>1500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7500</v>
      </c>
      <c r="E107" s="35"/>
      <c r="F107" s="35"/>
      <c r="G107" s="35"/>
      <c r="H107" s="35"/>
      <c r="I107" s="35"/>
      <c r="J107" s="36">
        <v>7500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27" t="s">
        <v>2</v>
      </c>
      <c r="B110" s="128" t="s">
        <v>3</v>
      </c>
      <c r="C110" s="129" t="s">
        <v>4</v>
      </c>
      <c r="D110" s="130" t="s">
        <v>5</v>
      </c>
      <c r="E110" s="130"/>
      <c r="F110" s="130"/>
      <c r="G110" s="130"/>
      <c r="H110" s="130"/>
      <c r="I110" s="130"/>
      <c r="J110" s="131"/>
    </row>
    <row r="111" spans="1:10" x14ac:dyDescent="0.25">
      <c r="A111" s="127"/>
      <c r="B111" s="128"/>
      <c r="C111" s="129"/>
      <c r="D111" s="129" t="s">
        <v>6</v>
      </c>
      <c r="E111" s="130" t="s">
        <v>7</v>
      </c>
      <c r="F111" s="130"/>
      <c r="G111" s="130"/>
      <c r="H111" s="130"/>
      <c r="I111" s="130" t="s">
        <v>8</v>
      </c>
      <c r="J111" s="131" t="s">
        <v>9</v>
      </c>
    </row>
    <row r="112" spans="1:10" ht="51" x14ac:dyDescent="0.25">
      <c r="A112" s="127"/>
      <c r="B112" s="128"/>
      <c r="C112" s="129"/>
      <c r="D112" s="129"/>
      <c r="E112" s="14" t="s">
        <v>10</v>
      </c>
      <c r="F112" s="14" t="s">
        <v>11</v>
      </c>
      <c r="G112" s="14" t="s">
        <v>12</v>
      </c>
      <c r="H112" s="14" t="s">
        <v>13</v>
      </c>
      <c r="I112" s="130"/>
      <c r="J112" s="131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250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250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250</v>
      </c>
      <c r="E124" s="35"/>
      <c r="F124" s="35"/>
      <c r="G124" s="35"/>
      <c r="H124" s="35"/>
      <c r="I124" s="35"/>
      <c r="J124" s="36">
        <v>250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394900</v>
      </c>
      <c r="E130" s="22">
        <f t="shared" ref="E130:J130" si="29">E131</f>
        <v>7700</v>
      </c>
      <c r="F130" s="22">
        <f t="shared" si="29"/>
        <v>0</v>
      </c>
      <c r="G130" s="22">
        <f t="shared" si="29"/>
        <v>0</v>
      </c>
      <c r="H130" s="22">
        <f t="shared" si="29"/>
        <v>387200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394900</v>
      </c>
      <c r="E131" s="22">
        <f t="shared" ref="E131:J131" si="30">E132+E133</f>
        <v>7700</v>
      </c>
      <c r="F131" s="22">
        <f t="shared" si="30"/>
        <v>0</v>
      </c>
      <c r="G131" s="22">
        <f t="shared" si="30"/>
        <v>0</v>
      </c>
      <c r="H131" s="22">
        <f t="shared" si="30"/>
        <v>387200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394900</v>
      </c>
      <c r="E132" s="35">
        <v>7700</v>
      </c>
      <c r="F132" s="35"/>
      <c r="G132" s="35"/>
      <c r="H132" s="35">
        <v>387200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27" t="s">
        <v>2</v>
      </c>
      <c r="B136" s="128" t="s">
        <v>3</v>
      </c>
      <c r="C136" s="129" t="s">
        <v>4</v>
      </c>
      <c r="D136" s="130" t="s">
        <v>5</v>
      </c>
      <c r="E136" s="130"/>
      <c r="F136" s="130"/>
      <c r="G136" s="130"/>
      <c r="H136" s="130"/>
      <c r="I136" s="130"/>
      <c r="J136" s="131"/>
    </row>
    <row r="137" spans="1:10" x14ac:dyDescent="0.25">
      <c r="A137" s="127"/>
      <c r="B137" s="128"/>
      <c r="C137" s="129"/>
      <c r="D137" s="129" t="s">
        <v>6</v>
      </c>
      <c r="E137" s="130" t="s">
        <v>7</v>
      </c>
      <c r="F137" s="130"/>
      <c r="G137" s="130"/>
      <c r="H137" s="130"/>
      <c r="I137" s="130" t="s">
        <v>8</v>
      </c>
      <c r="J137" s="131" t="s">
        <v>9</v>
      </c>
    </row>
    <row r="138" spans="1:10" ht="51" x14ac:dyDescent="0.25">
      <c r="A138" s="127"/>
      <c r="B138" s="128"/>
      <c r="C138" s="129"/>
      <c r="D138" s="129"/>
      <c r="E138" s="14" t="s">
        <v>10</v>
      </c>
      <c r="F138" s="14" t="s">
        <v>11</v>
      </c>
      <c r="G138" s="14" t="s">
        <v>12</v>
      </c>
      <c r="H138" s="14" t="s">
        <v>13</v>
      </c>
      <c r="I138" s="130"/>
      <c r="J138" s="131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50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50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50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50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0</v>
      </c>
      <c r="E146" s="35"/>
      <c r="F146" s="35"/>
      <c r="G146" s="35"/>
      <c r="H146" s="35"/>
      <c r="I146" s="35"/>
      <c r="J146" s="36"/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27" t="s">
        <v>2</v>
      </c>
      <c r="B163" s="128" t="s">
        <v>3</v>
      </c>
      <c r="C163" s="129" t="s">
        <v>4</v>
      </c>
      <c r="D163" s="130" t="s">
        <v>5</v>
      </c>
      <c r="E163" s="130"/>
      <c r="F163" s="130"/>
      <c r="G163" s="130"/>
      <c r="H163" s="130"/>
      <c r="I163" s="130"/>
      <c r="J163" s="131"/>
    </row>
    <row r="164" spans="1:10" x14ac:dyDescent="0.25">
      <c r="A164" s="127"/>
      <c r="B164" s="128"/>
      <c r="C164" s="129"/>
      <c r="D164" s="129" t="s">
        <v>6</v>
      </c>
      <c r="E164" s="130" t="s">
        <v>7</v>
      </c>
      <c r="F164" s="130"/>
      <c r="G164" s="130"/>
      <c r="H164" s="130"/>
      <c r="I164" s="130" t="s">
        <v>8</v>
      </c>
      <c r="J164" s="131" t="s">
        <v>9</v>
      </c>
    </row>
    <row r="165" spans="1:10" ht="51" x14ac:dyDescent="0.25">
      <c r="A165" s="127"/>
      <c r="B165" s="128"/>
      <c r="C165" s="129"/>
      <c r="D165" s="129"/>
      <c r="E165" s="14" t="s">
        <v>10</v>
      </c>
      <c r="F165" s="14" t="s">
        <v>11</v>
      </c>
      <c r="G165" s="14" t="s">
        <v>12</v>
      </c>
      <c r="H165" s="14" t="s">
        <v>13</v>
      </c>
      <c r="I165" s="130"/>
      <c r="J165" s="131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27" t="s">
        <v>2</v>
      </c>
      <c r="B189" s="128" t="s">
        <v>3</v>
      </c>
      <c r="C189" s="129" t="s">
        <v>4</v>
      </c>
      <c r="D189" s="130" t="s">
        <v>5</v>
      </c>
      <c r="E189" s="130"/>
      <c r="F189" s="130"/>
      <c r="G189" s="130"/>
      <c r="H189" s="130"/>
      <c r="I189" s="130"/>
      <c r="J189" s="131"/>
    </row>
    <row r="190" spans="1:10" x14ac:dyDescent="0.25">
      <c r="A190" s="127"/>
      <c r="B190" s="128"/>
      <c r="C190" s="129"/>
      <c r="D190" s="129" t="s">
        <v>6</v>
      </c>
      <c r="E190" s="130" t="s">
        <v>7</v>
      </c>
      <c r="F190" s="130"/>
      <c r="G190" s="130"/>
      <c r="H190" s="130"/>
      <c r="I190" s="130" t="s">
        <v>8</v>
      </c>
      <c r="J190" s="131" t="s">
        <v>9</v>
      </c>
    </row>
    <row r="191" spans="1:10" ht="51" x14ac:dyDescent="0.25">
      <c r="A191" s="127"/>
      <c r="B191" s="128"/>
      <c r="C191" s="129"/>
      <c r="D191" s="129"/>
      <c r="E191" s="14" t="s">
        <v>10</v>
      </c>
      <c r="F191" s="14" t="s">
        <v>11</v>
      </c>
      <c r="G191" s="14" t="s">
        <v>12</v>
      </c>
      <c r="H191" s="14" t="s">
        <v>13</v>
      </c>
      <c r="I191" s="130"/>
      <c r="J191" s="131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27" t="s">
        <v>2</v>
      </c>
      <c r="B211" s="128" t="s">
        <v>3</v>
      </c>
      <c r="C211" s="129" t="s">
        <v>4</v>
      </c>
      <c r="D211" s="130" t="s">
        <v>5</v>
      </c>
      <c r="E211" s="130"/>
      <c r="F211" s="130"/>
      <c r="G211" s="130"/>
      <c r="H211" s="130"/>
      <c r="I211" s="130"/>
      <c r="J211" s="131"/>
    </row>
    <row r="212" spans="1:10" x14ac:dyDescent="0.25">
      <c r="A212" s="127"/>
      <c r="B212" s="128"/>
      <c r="C212" s="129"/>
      <c r="D212" s="129" t="s">
        <v>6</v>
      </c>
      <c r="E212" s="130" t="s">
        <v>7</v>
      </c>
      <c r="F212" s="130"/>
      <c r="G212" s="130"/>
      <c r="H212" s="130"/>
      <c r="I212" s="130" t="s">
        <v>8</v>
      </c>
      <c r="J212" s="131" t="s">
        <v>9</v>
      </c>
    </row>
    <row r="213" spans="1:10" ht="51" x14ac:dyDescent="0.25">
      <c r="A213" s="127"/>
      <c r="B213" s="128"/>
      <c r="C213" s="129"/>
      <c r="D213" s="129"/>
      <c r="E213" s="14" t="s">
        <v>10</v>
      </c>
      <c r="F213" s="14" t="s">
        <v>11</v>
      </c>
      <c r="G213" s="14" t="s">
        <v>12</v>
      </c>
      <c r="H213" s="14" t="s">
        <v>13</v>
      </c>
      <c r="I213" s="130"/>
      <c r="J213" s="131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425000</v>
      </c>
      <c r="E218" s="44">
        <f t="shared" ref="E218:J218" si="57">E16+E170</f>
        <v>7700</v>
      </c>
      <c r="F218" s="44">
        <f t="shared" si="57"/>
        <v>0</v>
      </c>
      <c r="G218" s="44">
        <f t="shared" si="57"/>
        <v>20000</v>
      </c>
      <c r="H218" s="44">
        <f t="shared" si="57"/>
        <v>388000</v>
      </c>
      <c r="I218" s="44">
        <f t="shared" si="57"/>
        <v>0</v>
      </c>
      <c r="J218" s="45">
        <f t="shared" si="57"/>
        <v>9300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121" t="s">
        <v>2</v>
      </c>
      <c r="B223" s="123" t="s">
        <v>3</v>
      </c>
      <c r="C223" s="123" t="s">
        <v>4</v>
      </c>
      <c r="D223" s="123" t="s">
        <v>196</v>
      </c>
      <c r="E223" s="125"/>
      <c r="F223" s="125"/>
      <c r="G223" s="125"/>
      <c r="H223" s="125"/>
      <c r="I223" s="125"/>
      <c r="J223" s="126"/>
    </row>
    <row r="224" spans="1:10" x14ac:dyDescent="0.25">
      <c r="A224" s="122"/>
      <c r="B224" s="118"/>
      <c r="C224" s="124"/>
      <c r="D224" s="117" t="s">
        <v>197</v>
      </c>
      <c r="E224" s="117" t="s">
        <v>198</v>
      </c>
      <c r="F224" s="118"/>
      <c r="G224" s="118"/>
      <c r="H224" s="118"/>
      <c r="I224" s="117" t="s">
        <v>8</v>
      </c>
      <c r="J224" s="120" t="s">
        <v>9</v>
      </c>
    </row>
    <row r="225" spans="1:10" ht="51" x14ac:dyDescent="0.25">
      <c r="A225" s="122"/>
      <c r="B225" s="118"/>
      <c r="C225" s="124"/>
      <c r="D225" s="118"/>
      <c r="E225" s="51" t="s">
        <v>199</v>
      </c>
      <c r="F225" s="51" t="s">
        <v>11</v>
      </c>
      <c r="G225" s="51" t="s">
        <v>12</v>
      </c>
      <c r="H225" s="51" t="s">
        <v>13</v>
      </c>
      <c r="I225" s="118"/>
      <c r="J225" s="119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425000</v>
      </c>
      <c r="E227" s="22">
        <f t="shared" ref="E227:J227" si="59">E228+E424</f>
        <v>7700</v>
      </c>
      <c r="F227" s="22">
        <f t="shared" si="59"/>
        <v>0</v>
      </c>
      <c r="G227" s="22">
        <f t="shared" si="59"/>
        <v>20000</v>
      </c>
      <c r="H227" s="22">
        <f t="shared" si="59"/>
        <v>388000</v>
      </c>
      <c r="I227" s="22">
        <f t="shared" si="59"/>
        <v>0</v>
      </c>
      <c r="J227" s="23">
        <f t="shared" si="59"/>
        <v>9300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414700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18000</v>
      </c>
      <c r="H228" s="22">
        <f t="shared" si="60"/>
        <v>388000</v>
      </c>
      <c r="I228" s="22">
        <f t="shared" si="60"/>
        <v>0</v>
      </c>
      <c r="J228" s="23">
        <f t="shared" si="60"/>
        <v>8700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327635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100</v>
      </c>
      <c r="H229" s="22">
        <f t="shared" si="61"/>
        <v>324996</v>
      </c>
      <c r="I229" s="22">
        <f t="shared" si="61"/>
        <v>0</v>
      </c>
      <c r="J229" s="23">
        <f t="shared" si="61"/>
        <v>2539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270025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268203</v>
      </c>
      <c r="I230" s="22">
        <f t="shared" si="62"/>
        <v>0</v>
      </c>
      <c r="J230" s="23">
        <f t="shared" si="62"/>
        <v>1822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270025</v>
      </c>
      <c r="E231" s="35"/>
      <c r="F231" s="35"/>
      <c r="G231" s="35"/>
      <c r="H231" s="35">
        <v>268203</v>
      </c>
      <c r="I231" s="35"/>
      <c r="J231" s="36">
        <v>1822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40910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40633</v>
      </c>
      <c r="I232" s="22">
        <f t="shared" si="63"/>
        <v>0</v>
      </c>
      <c r="J232" s="23">
        <f t="shared" si="63"/>
        <v>277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27003</v>
      </c>
      <c r="E233" s="35"/>
      <c r="F233" s="35"/>
      <c r="G233" s="35"/>
      <c r="H233" s="35">
        <v>26820</v>
      </c>
      <c r="I233" s="35"/>
      <c r="J233" s="36">
        <v>183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13907</v>
      </c>
      <c r="E234" s="35"/>
      <c r="F234" s="35"/>
      <c r="G234" s="35"/>
      <c r="H234" s="35">
        <v>13813</v>
      </c>
      <c r="I234" s="35"/>
      <c r="J234" s="36">
        <v>94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3995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60</v>
      </c>
      <c r="H238" s="22">
        <f t="shared" si="65"/>
        <v>3885</v>
      </c>
      <c r="I238" s="22">
        <f t="shared" si="65"/>
        <v>0</v>
      </c>
      <c r="J238" s="23">
        <f t="shared" si="65"/>
        <v>50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>
        <v>50</v>
      </c>
      <c r="E239" s="35"/>
      <c r="F239" s="35"/>
      <c r="G239" s="35"/>
      <c r="H239" s="35"/>
      <c r="I239" s="35"/>
      <c r="J239" s="36">
        <v>50</v>
      </c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2880</v>
      </c>
      <c r="E241" s="35"/>
      <c r="F241" s="35"/>
      <c r="G241" s="35"/>
      <c r="H241" s="35">
        <v>2880</v>
      </c>
      <c r="I241" s="35"/>
      <c r="J241" s="36"/>
    </row>
    <row r="242" spans="1:10" x14ac:dyDescent="0.25">
      <c r="A242" s="114" t="s">
        <v>2</v>
      </c>
      <c r="B242" s="115" t="s">
        <v>3</v>
      </c>
      <c r="C242" s="116" t="s">
        <v>4</v>
      </c>
      <c r="D242" s="117" t="s">
        <v>196</v>
      </c>
      <c r="E242" s="118"/>
      <c r="F242" s="118"/>
      <c r="G242" s="118"/>
      <c r="H242" s="118"/>
      <c r="I242" s="118"/>
      <c r="J242" s="119"/>
    </row>
    <row r="243" spans="1:10" x14ac:dyDescent="0.25">
      <c r="A243" s="114"/>
      <c r="B243" s="115"/>
      <c r="C243" s="116"/>
      <c r="D243" s="117" t="s">
        <v>197</v>
      </c>
      <c r="E243" s="117" t="s">
        <v>198</v>
      </c>
      <c r="F243" s="118"/>
      <c r="G243" s="118"/>
      <c r="H243" s="118"/>
      <c r="I243" s="117" t="s">
        <v>8</v>
      </c>
      <c r="J243" s="120" t="s">
        <v>9</v>
      </c>
    </row>
    <row r="244" spans="1:10" ht="51" x14ac:dyDescent="0.25">
      <c r="A244" s="114"/>
      <c r="B244" s="115"/>
      <c r="C244" s="116"/>
      <c r="D244" s="118"/>
      <c r="E244" s="51" t="s">
        <v>199</v>
      </c>
      <c r="F244" s="51" t="s">
        <v>11</v>
      </c>
      <c r="G244" s="51" t="s">
        <v>12</v>
      </c>
      <c r="H244" s="51" t="s">
        <v>13</v>
      </c>
      <c r="I244" s="118"/>
      <c r="J244" s="119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1065</v>
      </c>
      <c r="E246" s="35"/>
      <c r="F246" s="35"/>
      <c r="G246" s="35">
        <v>60</v>
      </c>
      <c r="H246" s="35">
        <v>1005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8750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8610</v>
      </c>
      <c r="I247" s="22">
        <f t="shared" si="66"/>
        <v>0</v>
      </c>
      <c r="J247" s="23">
        <f t="shared" si="66"/>
        <v>140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8750</v>
      </c>
      <c r="E248" s="35"/>
      <c r="F248" s="35"/>
      <c r="G248" s="35"/>
      <c r="H248" s="35">
        <v>8610</v>
      </c>
      <c r="I248" s="35"/>
      <c r="J248" s="36">
        <v>140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3705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40</v>
      </c>
      <c r="H249" s="59">
        <f t="shared" si="67"/>
        <v>3665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3705</v>
      </c>
      <c r="E250" s="35"/>
      <c r="F250" s="35"/>
      <c r="G250" s="35">
        <v>40</v>
      </c>
      <c r="H250" s="35">
        <v>3665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84280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17900</v>
      </c>
      <c r="H255" s="22">
        <f t="shared" si="70"/>
        <v>60854</v>
      </c>
      <c r="I255" s="22">
        <f t="shared" si="70"/>
        <v>0</v>
      </c>
      <c r="J255" s="23">
        <f t="shared" si="70"/>
        <v>5526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14605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300</v>
      </c>
      <c r="H256" s="22">
        <f>SUM(H257:H263)</f>
        <v>12750</v>
      </c>
      <c r="I256" s="22">
        <f t="shared" si="71"/>
        <v>0</v>
      </c>
      <c r="J256" s="23">
        <f>SUM(J257:J263)</f>
        <v>1555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555</v>
      </c>
      <c r="E257" s="35"/>
      <c r="F257" s="35"/>
      <c r="G257" s="35"/>
      <c r="H257" s="103">
        <v>503</v>
      </c>
      <c r="I257" s="35"/>
      <c r="J257" s="103">
        <v>52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8950</v>
      </c>
      <c r="E258" s="35"/>
      <c r="F258" s="35"/>
      <c r="G258" s="35">
        <v>300</v>
      </c>
      <c r="H258">
        <v>7797</v>
      </c>
      <c r="I258" s="35"/>
      <c r="J258" s="36">
        <v>853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1850</v>
      </c>
      <c r="E259" s="35"/>
      <c r="F259" s="35"/>
      <c r="G259" s="35"/>
      <c r="H259" s="35">
        <v>1550</v>
      </c>
      <c r="I259" s="35"/>
      <c r="J259" s="36">
        <v>300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1850</v>
      </c>
      <c r="E260" s="35"/>
      <c r="F260" s="35"/>
      <c r="G260" s="35"/>
      <c r="H260" s="35">
        <v>1750</v>
      </c>
      <c r="I260" s="35"/>
      <c r="J260" s="36">
        <v>100</v>
      </c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1150</v>
      </c>
      <c r="E261" s="35"/>
      <c r="F261" s="35"/>
      <c r="G261" s="35"/>
      <c r="H261" s="35">
        <v>1150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250</v>
      </c>
      <c r="E263" s="35"/>
      <c r="F263" s="35"/>
      <c r="G263" s="35"/>
      <c r="H263" s="35"/>
      <c r="I263" s="35"/>
      <c r="J263" s="36">
        <v>250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600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600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550</v>
      </c>
      <c r="E265" s="35"/>
      <c r="F265" s="35"/>
      <c r="G265" s="35"/>
      <c r="H265" s="35"/>
      <c r="I265" s="35"/>
      <c r="J265" s="36">
        <v>550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9875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5500</v>
      </c>
      <c r="H270" s="22">
        <f t="shared" si="73"/>
        <v>3140</v>
      </c>
      <c r="I270" s="22">
        <f t="shared" si="73"/>
        <v>0</v>
      </c>
      <c r="J270" s="23">
        <f t="shared" si="73"/>
        <v>1235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2650</v>
      </c>
      <c r="E272" s="35"/>
      <c r="F272" s="35"/>
      <c r="G272" s="35">
        <v>200</v>
      </c>
      <c r="H272" s="35">
        <v>2150</v>
      </c>
      <c r="I272" s="35"/>
      <c r="J272" s="36">
        <v>300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2340</v>
      </c>
      <c r="E273" s="35"/>
      <c r="F273" s="35"/>
      <c r="G273" s="35">
        <v>1100</v>
      </c>
      <c r="H273" s="35">
        <v>990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50</v>
      </c>
      <c r="E274" s="35"/>
      <c r="F274" s="35"/>
      <c r="G274" s="35"/>
      <c r="H274" s="35"/>
      <c r="I274" s="35"/>
      <c r="J274" s="103">
        <v>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3700</v>
      </c>
      <c r="E275" s="35"/>
      <c r="F275" s="35"/>
      <c r="G275" s="35">
        <v>3600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350</v>
      </c>
      <c r="E277" s="35"/>
      <c r="F277" s="35"/>
      <c r="G277" s="35"/>
      <c r="H277" s="35"/>
      <c r="I277" s="35"/>
      <c r="J277" s="36">
        <v>350</v>
      </c>
    </row>
    <row r="278" spans="1:10" x14ac:dyDescent="0.25">
      <c r="A278" s="114" t="s">
        <v>2</v>
      </c>
      <c r="B278" s="115" t="s">
        <v>3</v>
      </c>
      <c r="C278" s="116" t="s">
        <v>4</v>
      </c>
      <c r="D278" s="117" t="s">
        <v>196</v>
      </c>
      <c r="E278" s="118"/>
      <c r="F278" s="118"/>
      <c r="G278" s="118"/>
      <c r="H278" s="118"/>
      <c r="I278" s="118"/>
      <c r="J278" s="119"/>
    </row>
    <row r="279" spans="1:10" x14ac:dyDescent="0.25">
      <c r="A279" s="114"/>
      <c r="B279" s="115"/>
      <c r="C279" s="116"/>
      <c r="D279" s="117" t="s">
        <v>197</v>
      </c>
      <c r="E279" s="117" t="s">
        <v>198</v>
      </c>
      <c r="F279" s="118"/>
      <c r="G279" s="118"/>
      <c r="H279" s="118"/>
      <c r="I279" s="117" t="s">
        <v>8</v>
      </c>
      <c r="J279" s="120" t="s">
        <v>9</v>
      </c>
    </row>
    <row r="280" spans="1:10" ht="51" x14ac:dyDescent="0.25">
      <c r="A280" s="114"/>
      <c r="B280" s="115"/>
      <c r="C280" s="116"/>
      <c r="D280" s="118"/>
      <c r="E280" s="51" t="s">
        <v>199</v>
      </c>
      <c r="F280" s="51" t="s">
        <v>11</v>
      </c>
      <c r="G280" s="51" t="s">
        <v>12</v>
      </c>
      <c r="H280" s="51" t="s">
        <v>13</v>
      </c>
      <c r="I280" s="118"/>
      <c r="J280" s="119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760</v>
      </c>
      <c r="E282" s="35"/>
      <c r="F282" s="35"/>
      <c r="G282" s="35">
        <v>600</v>
      </c>
      <c r="H282" s="35"/>
      <c r="I282" s="35"/>
      <c r="J282" s="36">
        <v>160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9250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8750</v>
      </c>
      <c r="H283" s="22">
        <f t="shared" si="74"/>
        <v>350</v>
      </c>
      <c r="I283" s="22">
        <f t="shared" si="74"/>
        <v>0</v>
      </c>
      <c r="J283" s="23">
        <f t="shared" si="74"/>
        <v>150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9000</v>
      </c>
      <c r="E286" s="35"/>
      <c r="F286" s="35"/>
      <c r="G286" s="35">
        <v>8650</v>
      </c>
      <c r="H286" s="35">
        <v>350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250</v>
      </c>
      <c r="E290" s="35"/>
      <c r="F290" s="35"/>
      <c r="G290" s="35">
        <v>100</v>
      </c>
      <c r="H290" s="35"/>
      <c r="I290" s="35"/>
      <c r="J290" s="36">
        <v>150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4850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850</v>
      </c>
      <c r="H291" s="22">
        <f t="shared" si="75"/>
        <v>3750</v>
      </c>
      <c r="I291" s="22">
        <f t="shared" si="75"/>
        <v>0</v>
      </c>
      <c r="J291" s="23">
        <f t="shared" si="75"/>
        <v>250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900</v>
      </c>
      <c r="E292" s="35"/>
      <c r="F292" s="35"/>
      <c r="G292" s="35">
        <v>450</v>
      </c>
      <c r="H292" s="35">
        <v>450</v>
      </c>
      <c r="I292" s="35"/>
      <c r="J292" s="36"/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3950</v>
      </c>
      <c r="E293" s="35"/>
      <c r="F293" s="35"/>
      <c r="G293" s="35">
        <v>400</v>
      </c>
      <c r="H293" s="35">
        <v>3300</v>
      </c>
      <c r="I293" s="35"/>
      <c r="J293" s="36">
        <v>250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45100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2500</v>
      </c>
      <c r="H294" s="22">
        <f t="shared" si="76"/>
        <v>40864</v>
      </c>
      <c r="I294" s="22">
        <f t="shared" si="76"/>
        <v>0</v>
      </c>
      <c r="J294" s="23">
        <f t="shared" si="76"/>
        <v>1736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2750</v>
      </c>
      <c r="E295" s="35"/>
      <c r="F295" s="35"/>
      <c r="G295" s="35">
        <v>1100</v>
      </c>
      <c r="H295" s="35">
        <v>1600</v>
      </c>
      <c r="I295" s="35"/>
      <c r="J295" s="36">
        <v>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9200</v>
      </c>
      <c r="E298" s="39"/>
      <c r="F298" s="39"/>
      <c r="G298" s="39"/>
      <c r="H298" s="39">
        <v>8950</v>
      </c>
      <c r="I298" s="39"/>
      <c r="J298" s="40">
        <v>250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27000</v>
      </c>
      <c r="E301" s="35"/>
      <c r="F301" s="35"/>
      <c r="G301" s="35">
        <v>700</v>
      </c>
      <c r="H301" s="35">
        <v>25954</v>
      </c>
      <c r="I301" s="35"/>
      <c r="J301" s="36">
        <v>346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3050</v>
      </c>
      <c r="E302" s="35"/>
      <c r="F302" s="35"/>
      <c r="G302" s="35"/>
      <c r="H302" s="35">
        <v>2600</v>
      </c>
      <c r="I302" s="35"/>
      <c r="J302" s="36">
        <v>450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2600</v>
      </c>
      <c r="E303" s="35"/>
      <c r="F303" s="35"/>
      <c r="G303" s="35">
        <v>700</v>
      </c>
      <c r="H303" s="35">
        <v>1760</v>
      </c>
      <c r="I303" s="35"/>
      <c r="J303" s="36">
        <v>140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510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510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480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480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141</v>
      </c>
      <c r="E306" s="35"/>
      <c r="F306" s="35"/>
      <c r="G306" s="35"/>
      <c r="H306" s="35"/>
      <c r="I306" s="35"/>
      <c r="J306" s="36">
        <v>141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339</v>
      </c>
      <c r="E307" s="35"/>
      <c r="F307" s="35"/>
      <c r="G307" s="35"/>
      <c r="H307" s="35"/>
      <c r="I307" s="35"/>
      <c r="J307" s="36">
        <v>339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114" t="s">
        <v>2</v>
      </c>
      <c r="B309" s="115" t="s">
        <v>3</v>
      </c>
      <c r="C309" s="116" t="s">
        <v>4</v>
      </c>
      <c r="D309" s="117" t="s">
        <v>196</v>
      </c>
      <c r="E309" s="118"/>
      <c r="F309" s="118"/>
      <c r="G309" s="118"/>
      <c r="H309" s="118"/>
      <c r="I309" s="118"/>
      <c r="J309" s="119"/>
    </row>
    <row r="310" spans="1:10" x14ac:dyDescent="0.25">
      <c r="A310" s="114"/>
      <c r="B310" s="115"/>
      <c r="C310" s="116"/>
      <c r="D310" s="117" t="s">
        <v>197</v>
      </c>
      <c r="E310" s="117" t="s">
        <v>198</v>
      </c>
      <c r="F310" s="118"/>
      <c r="G310" s="118"/>
      <c r="H310" s="118"/>
      <c r="I310" s="117" t="s">
        <v>8</v>
      </c>
      <c r="J310" s="120" t="s">
        <v>9</v>
      </c>
    </row>
    <row r="311" spans="1:10" ht="51" x14ac:dyDescent="0.25">
      <c r="A311" s="114"/>
      <c r="B311" s="115"/>
      <c r="C311" s="116"/>
      <c r="D311" s="118"/>
      <c r="E311" s="51" t="s">
        <v>199</v>
      </c>
      <c r="F311" s="51" t="s">
        <v>11</v>
      </c>
      <c r="G311" s="51" t="s">
        <v>12</v>
      </c>
      <c r="H311" s="51" t="s">
        <v>13</v>
      </c>
      <c r="I311" s="118"/>
      <c r="J311" s="119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114" t="s">
        <v>2</v>
      </c>
      <c r="B339" s="115" t="s">
        <v>3</v>
      </c>
      <c r="C339" s="116" t="s">
        <v>4</v>
      </c>
      <c r="D339" s="117" t="s">
        <v>196</v>
      </c>
      <c r="E339" s="118"/>
      <c r="F339" s="118"/>
      <c r="G339" s="118"/>
      <c r="H339" s="118"/>
      <c r="I339" s="118"/>
      <c r="J339" s="119"/>
    </row>
    <row r="340" spans="1:10" x14ac:dyDescent="0.25">
      <c r="A340" s="114"/>
      <c r="B340" s="115"/>
      <c r="C340" s="116"/>
      <c r="D340" s="117" t="s">
        <v>197</v>
      </c>
      <c r="E340" s="117" t="s">
        <v>198</v>
      </c>
      <c r="F340" s="118"/>
      <c r="G340" s="118"/>
      <c r="H340" s="118"/>
      <c r="I340" s="117" t="s">
        <v>8</v>
      </c>
      <c r="J340" s="120" t="s">
        <v>9</v>
      </c>
    </row>
    <row r="341" spans="1:10" ht="51" x14ac:dyDescent="0.25">
      <c r="A341" s="114"/>
      <c r="B341" s="115"/>
      <c r="C341" s="116"/>
      <c r="D341" s="118"/>
      <c r="E341" s="51" t="s">
        <v>199</v>
      </c>
      <c r="F341" s="51" t="s">
        <v>11</v>
      </c>
      <c r="G341" s="51" t="s">
        <v>12</v>
      </c>
      <c r="H341" s="51" t="s">
        <v>13</v>
      </c>
      <c r="I341" s="118"/>
      <c r="J341" s="119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1950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1950</v>
      </c>
      <c r="I364" s="22">
        <f t="shared" si="94"/>
        <v>0</v>
      </c>
      <c r="J364" s="23">
        <f t="shared" si="94"/>
        <v>0</v>
      </c>
    </row>
    <row r="365" spans="1:10" x14ac:dyDescent="0.25">
      <c r="A365" s="114" t="s">
        <v>2</v>
      </c>
      <c r="B365" s="115" t="s">
        <v>3</v>
      </c>
      <c r="C365" s="116" t="s">
        <v>4</v>
      </c>
      <c r="D365" s="117" t="s">
        <v>196</v>
      </c>
      <c r="E365" s="118"/>
      <c r="F365" s="118"/>
      <c r="G365" s="118"/>
      <c r="H365" s="118"/>
      <c r="I365" s="118"/>
      <c r="J365" s="119"/>
    </row>
    <row r="366" spans="1:10" x14ac:dyDescent="0.25">
      <c r="A366" s="114"/>
      <c r="B366" s="115"/>
      <c r="C366" s="116"/>
      <c r="D366" s="117" t="s">
        <v>197</v>
      </c>
      <c r="E366" s="117" t="s">
        <v>198</v>
      </c>
      <c r="F366" s="118"/>
      <c r="G366" s="118"/>
      <c r="H366" s="118"/>
      <c r="I366" s="117" t="s">
        <v>8</v>
      </c>
      <c r="J366" s="120" t="s">
        <v>9</v>
      </c>
    </row>
    <row r="367" spans="1:10" ht="51" x14ac:dyDescent="0.25">
      <c r="A367" s="114"/>
      <c r="B367" s="115"/>
      <c r="C367" s="116"/>
      <c r="D367" s="118"/>
      <c r="E367" s="51" t="s">
        <v>199</v>
      </c>
      <c r="F367" s="51" t="s">
        <v>11</v>
      </c>
      <c r="G367" s="51" t="s">
        <v>12</v>
      </c>
      <c r="H367" s="51" t="s">
        <v>13</v>
      </c>
      <c r="I367" s="118"/>
      <c r="J367" s="119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1950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1950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1950</v>
      </c>
      <c r="E382" s="35"/>
      <c r="F382" s="35"/>
      <c r="G382" s="35"/>
      <c r="H382" s="35">
        <v>1950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114" t="s">
        <v>2</v>
      </c>
      <c r="B390" s="115" t="s">
        <v>3</v>
      </c>
      <c r="C390" s="116" t="s">
        <v>4</v>
      </c>
      <c r="D390" s="117" t="s">
        <v>196</v>
      </c>
      <c r="E390" s="118"/>
      <c r="F390" s="118"/>
      <c r="G390" s="118"/>
      <c r="H390" s="118"/>
      <c r="I390" s="118"/>
      <c r="J390" s="119"/>
    </row>
    <row r="391" spans="1:10" x14ac:dyDescent="0.25">
      <c r="A391" s="114"/>
      <c r="B391" s="115"/>
      <c r="C391" s="116"/>
      <c r="D391" s="117" t="s">
        <v>197</v>
      </c>
      <c r="E391" s="117" t="s">
        <v>198</v>
      </c>
      <c r="F391" s="118"/>
      <c r="G391" s="118"/>
      <c r="H391" s="118"/>
      <c r="I391" s="117" t="s">
        <v>8</v>
      </c>
      <c r="J391" s="120" t="s">
        <v>9</v>
      </c>
    </row>
    <row r="392" spans="1:10" ht="51" x14ac:dyDescent="0.25">
      <c r="A392" s="114"/>
      <c r="B392" s="115"/>
      <c r="C392" s="116"/>
      <c r="D392" s="118"/>
      <c r="E392" s="51" t="s">
        <v>199</v>
      </c>
      <c r="F392" s="51" t="s">
        <v>11</v>
      </c>
      <c r="G392" s="51" t="s">
        <v>12</v>
      </c>
      <c r="H392" s="51" t="s">
        <v>13</v>
      </c>
      <c r="I392" s="118"/>
      <c r="J392" s="119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325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200</v>
      </c>
      <c r="I403" s="22">
        <f t="shared" si="104"/>
        <v>0</v>
      </c>
      <c r="J403" s="23">
        <f t="shared" si="104"/>
        <v>125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275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200</v>
      </c>
      <c r="I407" s="22">
        <f t="shared" si="106"/>
        <v>0</v>
      </c>
      <c r="J407" s="23">
        <f t="shared" si="106"/>
        <v>75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175</v>
      </c>
      <c r="E408" s="35"/>
      <c r="F408" s="35"/>
      <c r="G408" s="35"/>
      <c r="H408" s="35">
        <v>200</v>
      </c>
      <c r="I408" s="35"/>
      <c r="J408" s="36">
        <v>45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30</v>
      </c>
      <c r="E409" s="35"/>
      <c r="F409" s="35"/>
      <c r="G409" s="35"/>
      <c r="H409" s="35"/>
      <c r="I409" s="35"/>
      <c r="J409" s="36">
        <v>30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114" t="s">
        <v>2</v>
      </c>
      <c r="B418" s="115" t="s">
        <v>3</v>
      </c>
      <c r="C418" s="116" t="s">
        <v>4</v>
      </c>
      <c r="D418" s="117" t="s">
        <v>196</v>
      </c>
      <c r="E418" s="118"/>
      <c r="F418" s="118"/>
      <c r="G418" s="118"/>
      <c r="H418" s="118"/>
      <c r="I418" s="118"/>
      <c r="J418" s="119"/>
    </row>
    <row r="419" spans="1:10" x14ac:dyDescent="0.25">
      <c r="A419" s="114"/>
      <c r="B419" s="115"/>
      <c r="C419" s="116"/>
      <c r="D419" s="117" t="s">
        <v>197</v>
      </c>
      <c r="E419" s="117" t="s">
        <v>198</v>
      </c>
      <c r="F419" s="118"/>
      <c r="G419" s="118"/>
      <c r="H419" s="118"/>
      <c r="I419" s="117" t="s">
        <v>8</v>
      </c>
      <c r="J419" s="120" t="s">
        <v>9</v>
      </c>
    </row>
    <row r="420" spans="1:10" ht="51" x14ac:dyDescent="0.25">
      <c r="A420" s="114"/>
      <c r="B420" s="115"/>
      <c r="C420" s="116"/>
      <c r="D420" s="118"/>
      <c r="E420" s="51" t="s">
        <v>199</v>
      </c>
      <c r="F420" s="51" t="s">
        <v>11</v>
      </c>
      <c r="G420" s="51" t="s">
        <v>12</v>
      </c>
      <c r="H420" s="51" t="s">
        <v>13</v>
      </c>
      <c r="I420" s="118"/>
      <c r="J420" s="119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10300</v>
      </c>
      <c r="E424" s="22">
        <f t="shared" ref="E424:J424" si="111">E425+E447+E460+E463+E471</f>
        <v>7700</v>
      </c>
      <c r="F424" s="22">
        <f t="shared" si="111"/>
        <v>0</v>
      </c>
      <c r="G424" s="22">
        <f t="shared" si="111"/>
        <v>2000</v>
      </c>
      <c r="H424" s="22">
        <f t="shared" si="111"/>
        <v>0</v>
      </c>
      <c r="I424" s="22">
        <f t="shared" si="111"/>
        <v>0</v>
      </c>
      <c r="J424" s="23">
        <f t="shared" si="111"/>
        <v>600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10300</v>
      </c>
      <c r="E425" s="22">
        <f t="shared" ref="E425:J425" si="112">E426+E431+E441+E443+E445</f>
        <v>7700</v>
      </c>
      <c r="F425" s="22">
        <f t="shared" si="112"/>
        <v>0</v>
      </c>
      <c r="G425" s="22">
        <f t="shared" si="112"/>
        <v>2000</v>
      </c>
      <c r="H425" s="22">
        <f t="shared" si="112"/>
        <v>0</v>
      </c>
      <c r="I425" s="22">
        <f t="shared" si="112"/>
        <v>0</v>
      </c>
      <c r="J425" s="23">
        <f t="shared" si="112"/>
        <v>600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10000</v>
      </c>
      <c r="E431" s="22">
        <f t="shared" ref="E431:J431" si="114">SUM(E432:E440)</f>
        <v>7700</v>
      </c>
      <c r="F431" s="22">
        <f t="shared" si="114"/>
        <v>0</v>
      </c>
      <c r="G431" s="22">
        <f t="shared" si="114"/>
        <v>2000</v>
      </c>
      <c r="H431" s="22">
        <f t="shared" si="114"/>
        <v>0</v>
      </c>
      <c r="I431" s="22">
        <f t="shared" si="114"/>
        <v>0</v>
      </c>
      <c r="J431" s="23">
        <f t="shared" si="114"/>
        <v>300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0</v>
      </c>
      <c r="E432" s="35"/>
      <c r="F432" s="35"/>
      <c r="G432" s="35"/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1600</v>
      </c>
      <c r="E433" s="35"/>
      <c r="F433" s="35"/>
      <c r="G433" s="35">
        <v>1400</v>
      </c>
      <c r="H433" s="35"/>
      <c r="I433" s="35"/>
      <c r="J433" s="36">
        <v>200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8400</v>
      </c>
      <c r="E436" s="35">
        <v>7700</v>
      </c>
      <c r="F436" s="35"/>
      <c r="G436" s="35">
        <v>600</v>
      </c>
      <c r="H436" s="35"/>
      <c r="I436" s="35"/>
      <c r="J436" s="36">
        <v>100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300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300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300</v>
      </c>
      <c r="E442" s="35"/>
      <c r="F442" s="35"/>
      <c r="G442" s="35"/>
      <c r="H442" s="35"/>
      <c r="I442" s="35"/>
      <c r="J442" s="36">
        <v>300</v>
      </c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114" t="s">
        <v>2</v>
      </c>
      <c r="B452" s="115" t="s">
        <v>3</v>
      </c>
      <c r="C452" s="116" t="s">
        <v>4</v>
      </c>
      <c r="D452" s="117" t="s">
        <v>196</v>
      </c>
      <c r="E452" s="118"/>
      <c r="F452" s="118"/>
      <c r="G452" s="118"/>
      <c r="H452" s="118"/>
      <c r="I452" s="118"/>
      <c r="J452" s="119"/>
    </row>
    <row r="453" spans="1:10" x14ac:dyDescent="0.25">
      <c r="A453" s="114"/>
      <c r="B453" s="115"/>
      <c r="C453" s="116"/>
      <c r="D453" s="117" t="s">
        <v>197</v>
      </c>
      <c r="E453" s="117" t="s">
        <v>198</v>
      </c>
      <c r="F453" s="118"/>
      <c r="G453" s="118"/>
      <c r="H453" s="118"/>
      <c r="I453" s="117" t="s">
        <v>8</v>
      </c>
      <c r="J453" s="120" t="s">
        <v>9</v>
      </c>
    </row>
    <row r="454" spans="1:10" ht="51" x14ac:dyDescent="0.25">
      <c r="A454" s="114"/>
      <c r="B454" s="115"/>
      <c r="C454" s="116"/>
      <c r="D454" s="118"/>
      <c r="E454" s="51" t="s">
        <v>199</v>
      </c>
      <c r="F454" s="51" t="s">
        <v>11</v>
      </c>
      <c r="G454" s="51" t="s">
        <v>12</v>
      </c>
      <c r="H454" s="51" t="s">
        <v>13</v>
      </c>
      <c r="I454" s="118"/>
      <c r="J454" s="119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114" t="s">
        <v>2</v>
      </c>
      <c r="B480" s="115" t="s">
        <v>3</v>
      </c>
      <c r="C480" s="116" t="s">
        <v>4</v>
      </c>
      <c r="D480" s="117" t="s">
        <v>196</v>
      </c>
      <c r="E480" s="118"/>
      <c r="F480" s="118"/>
      <c r="G480" s="118"/>
      <c r="H480" s="118"/>
      <c r="I480" s="118"/>
      <c r="J480" s="119"/>
    </row>
    <row r="481" spans="1:10" x14ac:dyDescent="0.25">
      <c r="A481" s="114"/>
      <c r="B481" s="115"/>
      <c r="C481" s="116"/>
      <c r="D481" s="117" t="s">
        <v>197</v>
      </c>
      <c r="E481" s="117" t="s">
        <v>198</v>
      </c>
      <c r="F481" s="118"/>
      <c r="G481" s="118"/>
      <c r="H481" s="118"/>
      <c r="I481" s="117" t="s">
        <v>8</v>
      </c>
      <c r="J481" s="120" t="s">
        <v>9</v>
      </c>
    </row>
    <row r="482" spans="1:10" ht="51" x14ac:dyDescent="0.25">
      <c r="A482" s="114"/>
      <c r="B482" s="115"/>
      <c r="C482" s="116"/>
      <c r="D482" s="118"/>
      <c r="E482" s="51" t="s">
        <v>199</v>
      </c>
      <c r="F482" s="51" t="s">
        <v>11</v>
      </c>
      <c r="G482" s="51" t="s">
        <v>12</v>
      </c>
      <c r="H482" s="51" t="s">
        <v>13</v>
      </c>
      <c r="I482" s="118"/>
      <c r="J482" s="119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114" t="s">
        <v>2</v>
      </c>
      <c r="B507" s="115" t="s">
        <v>3</v>
      </c>
      <c r="C507" s="116" t="s">
        <v>4</v>
      </c>
      <c r="D507" s="117" t="s">
        <v>196</v>
      </c>
      <c r="E507" s="118"/>
      <c r="F507" s="118"/>
      <c r="G507" s="118"/>
      <c r="H507" s="118"/>
      <c r="I507" s="118"/>
      <c r="J507" s="119"/>
    </row>
    <row r="508" spans="1:10" x14ac:dyDescent="0.25">
      <c r="A508" s="114"/>
      <c r="B508" s="115"/>
      <c r="C508" s="116"/>
      <c r="D508" s="117" t="s">
        <v>197</v>
      </c>
      <c r="E508" s="117" t="s">
        <v>198</v>
      </c>
      <c r="F508" s="118"/>
      <c r="G508" s="118"/>
      <c r="H508" s="118"/>
      <c r="I508" s="117" t="s">
        <v>8</v>
      </c>
      <c r="J508" s="120" t="s">
        <v>9</v>
      </c>
    </row>
    <row r="509" spans="1:10" ht="51" x14ac:dyDescent="0.25">
      <c r="A509" s="114"/>
      <c r="B509" s="115"/>
      <c r="C509" s="116"/>
      <c r="D509" s="118"/>
      <c r="E509" s="51" t="s">
        <v>199</v>
      </c>
      <c r="F509" s="51" t="s">
        <v>11</v>
      </c>
      <c r="G509" s="51" t="s">
        <v>12</v>
      </c>
      <c r="H509" s="51" t="s">
        <v>13</v>
      </c>
      <c r="I509" s="118"/>
      <c r="J509" s="119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425000</v>
      </c>
      <c r="E530" s="44">
        <f t="shared" ref="E530:J530" si="140">E227+E474</f>
        <v>7700</v>
      </c>
      <c r="F530" s="44">
        <f t="shared" si="140"/>
        <v>0</v>
      </c>
      <c r="G530" s="44">
        <f t="shared" si="140"/>
        <v>20000</v>
      </c>
      <c r="H530" s="44">
        <f t="shared" si="140"/>
        <v>388000</v>
      </c>
      <c r="I530" s="44">
        <f t="shared" si="140"/>
        <v>0</v>
      </c>
      <c r="J530" s="45">
        <f t="shared" si="140"/>
        <v>9300</v>
      </c>
    </row>
    <row r="533" spans="1:10" x14ac:dyDescent="0.25">
      <c r="A533" t="s">
        <v>559</v>
      </c>
      <c r="E533" t="s">
        <v>563</v>
      </c>
      <c r="F533" t="s">
        <v>564</v>
      </c>
    </row>
    <row r="534" spans="1:10" x14ac:dyDescent="0.25">
      <c r="A534" t="s">
        <v>560</v>
      </c>
      <c r="F534" t="s">
        <v>556</v>
      </c>
    </row>
    <row r="535" spans="1:10" x14ac:dyDescent="0.25">
      <c r="A535" t="s">
        <v>561</v>
      </c>
      <c r="F535" t="s">
        <v>562</v>
      </c>
    </row>
  </sheetData>
  <mergeCells count="163"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workbookViewId="0">
      <selection activeCell="N18" sqref="N18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0" ht="15.75" x14ac:dyDescent="0.25">
      <c r="A3" s="138" t="s">
        <v>555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25">
      <c r="A4" s="61"/>
      <c r="B4" s="62"/>
    </row>
    <row r="5" spans="1:10" x14ac:dyDescent="0.25">
      <c r="A5" s="10" t="str">
        <f>"ЗДРАВСТВЕНА УСТАНОВА:  " &amp; ZU</f>
        <v>ЗДРАВСТВЕНА УСТАНОВА:  00206026 ДЗ ВРБАС</v>
      </c>
      <c r="B5" s="63"/>
    </row>
    <row r="6" spans="1:10" x14ac:dyDescent="0.25">
      <c r="A6" s="61"/>
      <c r="B6" s="63"/>
      <c r="J6" s="64" t="s">
        <v>461</v>
      </c>
    </row>
    <row r="7" spans="1:10" x14ac:dyDescent="0.25">
      <c r="A7" s="139"/>
      <c r="B7" s="140" t="s">
        <v>462</v>
      </c>
      <c r="C7" s="141" t="s">
        <v>4</v>
      </c>
      <c r="D7" s="140" t="s">
        <v>463</v>
      </c>
      <c r="E7" s="142" t="s">
        <v>7</v>
      </c>
      <c r="F7" s="142"/>
      <c r="G7" s="142"/>
      <c r="H7" s="142"/>
      <c r="I7" s="140" t="s">
        <v>464</v>
      </c>
      <c r="J7" s="140" t="s">
        <v>465</v>
      </c>
    </row>
    <row r="8" spans="1:10" ht="40.5" customHeight="1" x14ac:dyDescent="0.25">
      <c r="A8" s="139"/>
      <c r="B8" s="140"/>
      <c r="C8" s="141"/>
      <c r="D8" s="140"/>
      <c r="E8" s="65" t="s">
        <v>10</v>
      </c>
      <c r="F8" s="65" t="s">
        <v>11</v>
      </c>
      <c r="G8" s="65" t="s">
        <v>12</v>
      </c>
      <c r="H8" s="65" t="s">
        <v>466</v>
      </c>
      <c r="I8" s="140"/>
      <c r="J8" s="140"/>
    </row>
    <row r="9" spans="1:10" x14ac:dyDescent="0.25">
      <c r="A9" s="66"/>
      <c r="B9" s="67">
        <v>1</v>
      </c>
      <c r="C9" s="67">
        <v>2</v>
      </c>
      <c r="D9" s="67" t="s">
        <v>467</v>
      </c>
      <c r="E9" s="67">
        <v>4</v>
      </c>
      <c r="F9" s="67">
        <v>5</v>
      </c>
      <c r="G9" s="67">
        <v>6</v>
      </c>
      <c r="H9" s="67">
        <v>7</v>
      </c>
      <c r="I9" s="67">
        <v>8</v>
      </c>
      <c r="J9" s="67">
        <v>9</v>
      </c>
    </row>
    <row r="10" spans="1:10" ht="24" x14ac:dyDescent="0.25">
      <c r="A10" s="68"/>
      <c r="B10" s="69"/>
      <c r="C10" s="70" t="s">
        <v>468</v>
      </c>
      <c r="D10" s="71">
        <f>SUM(E10:J10)</f>
        <v>425000</v>
      </c>
      <c r="E10" s="71">
        <f t="shared" ref="E10:J10" si="0">E11+E29</f>
        <v>7700</v>
      </c>
      <c r="F10" s="71">
        <f t="shared" si="0"/>
        <v>0</v>
      </c>
      <c r="G10" s="71">
        <f t="shared" si="0"/>
        <v>20000</v>
      </c>
      <c r="H10" s="71">
        <f t="shared" si="0"/>
        <v>388000</v>
      </c>
      <c r="I10" s="71">
        <f t="shared" si="0"/>
        <v>0</v>
      </c>
      <c r="J10" s="71">
        <f t="shared" si="0"/>
        <v>9300</v>
      </c>
    </row>
    <row r="11" spans="1:10" x14ac:dyDescent="0.25">
      <c r="A11" s="72"/>
      <c r="B11" s="73">
        <v>700000</v>
      </c>
      <c r="C11" s="70" t="s">
        <v>469</v>
      </c>
      <c r="D11" s="71">
        <f t="shared" ref="D11:D42" si="1">SUM(E11:J11)</f>
        <v>424950</v>
      </c>
      <c r="E11" s="71">
        <f t="shared" ref="E11:J11" si="2">E12+E16+E22+E25+E27</f>
        <v>7700</v>
      </c>
      <c r="F11" s="71">
        <f t="shared" si="2"/>
        <v>0</v>
      </c>
      <c r="G11" s="71">
        <f t="shared" si="2"/>
        <v>20000</v>
      </c>
      <c r="H11" s="71">
        <f t="shared" si="2"/>
        <v>388000</v>
      </c>
      <c r="I11" s="71">
        <f t="shared" si="2"/>
        <v>0</v>
      </c>
      <c r="J11" s="71">
        <f t="shared" si="2"/>
        <v>9250</v>
      </c>
    </row>
    <row r="12" spans="1:10" x14ac:dyDescent="0.25">
      <c r="A12" s="68"/>
      <c r="B12" s="73">
        <v>730000</v>
      </c>
      <c r="C12" s="70" t="s">
        <v>470</v>
      </c>
      <c r="D12" s="71">
        <f t="shared" si="1"/>
        <v>20000</v>
      </c>
      <c r="E12" s="71">
        <f t="shared" ref="E12:J12" si="3">SUM(E13:E15)</f>
        <v>0</v>
      </c>
      <c r="F12" s="71">
        <f t="shared" si="3"/>
        <v>0</v>
      </c>
      <c r="G12" s="71">
        <f t="shared" si="3"/>
        <v>20000</v>
      </c>
      <c r="H12" s="74">
        <f t="shared" si="3"/>
        <v>0</v>
      </c>
      <c r="I12" s="71">
        <f t="shared" si="3"/>
        <v>0</v>
      </c>
      <c r="J12" s="71">
        <f t="shared" si="3"/>
        <v>0</v>
      </c>
    </row>
    <row r="13" spans="1:10" x14ac:dyDescent="0.25">
      <c r="A13" s="68"/>
      <c r="B13" s="75">
        <v>731000</v>
      </c>
      <c r="C13" s="76" t="s">
        <v>471</v>
      </c>
      <c r="D13" s="77">
        <f t="shared" si="1"/>
        <v>0</v>
      </c>
      <c r="E13" s="78"/>
      <c r="F13" s="78"/>
      <c r="G13" s="78"/>
      <c r="H13" s="79"/>
      <c r="I13" s="80"/>
      <c r="J13" s="78"/>
    </row>
    <row r="14" spans="1:10" ht="24" x14ac:dyDescent="0.25">
      <c r="A14" s="68"/>
      <c r="B14" s="75">
        <v>732000</v>
      </c>
      <c r="C14" s="76" t="s">
        <v>472</v>
      </c>
      <c r="D14" s="77">
        <f t="shared" si="1"/>
        <v>0</v>
      </c>
      <c r="E14" s="78"/>
      <c r="F14" s="78"/>
      <c r="G14" s="78"/>
      <c r="H14" s="79"/>
      <c r="I14" s="80"/>
      <c r="J14" s="78"/>
    </row>
    <row r="15" spans="1:10" ht="24" x14ac:dyDescent="0.25">
      <c r="A15" s="68"/>
      <c r="B15" s="75">
        <v>733000</v>
      </c>
      <c r="C15" s="76" t="s">
        <v>473</v>
      </c>
      <c r="D15" s="77">
        <f>'2023'!D93</f>
        <v>20000</v>
      </c>
      <c r="E15" s="77"/>
      <c r="F15" s="77"/>
      <c r="G15" s="77">
        <f>'2023'!G93</f>
        <v>20000</v>
      </c>
      <c r="H15" s="79"/>
      <c r="I15" s="78"/>
      <c r="J15" s="78"/>
    </row>
    <row r="16" spans="1:10" x14ac:dyDescent="0.25">
      <c r="A16" s="68"/>
      <c r="B16" s="73">
        <v>740000</v>
      </c>
      <c r="C16" s="70" t="s">
        <v>474</v>
      </c>
      <c r="D16" s="71">
        <f t="shared" si="1"/>
        <v>10050</v>
      </c>
      <c r="E16" s="81">
        <f t="shared" ref="E16:J16" si="4">SUM(E17:E21)</f>
        <v>0</v>
      </c>
      <c r="F16" s="81">
        <f t="shared" si="4"/>
        <v>0</v>
      </c>
      <c r="G16" s="81">
        <f t="shared" si="4"/>
        <v>0</v>
      </c>
      <c r="H16" s="81">
        <f t="shared" si="4"/>
        <v>800</v>
      </c>
      <c r="I16" s="81">
        <f t="shared" si="4"/>
        <v>0</v>
      </c>
      <c r="J16" s="81">
        <f t="shared" si="4"/>
        <v>9250</v>
      </c>
    </row>
    <row r="17" spans="1:10" x14ac:dyDescent="0.25">
      <c r="A17" s="68"/>
      <c r="B17" s="75">
        <v>741000</v>
      </c>
      <c r="C17" s="76" t="s">
        <v>475</v>
      </c>
      <c r="D17" s="77">
        <f>'2023'!D97</f>
        <v>800</v>
      </c>
      <c r="E17" s="77"/>
      <c r="F17" s="77"/>
      <c r="G17" s="77"/>
      <c r="H17" s="77">
        <f>'2023'!H97</f>
        <v>800</v>
      </c>
      <c r="I17" s="77"/>
      <c r="J17" s="77">
        <f>'2023'!J97</f>
        <v>0</v>
      </c>
    </row>
    <row r="18" spans="1:10" ht="24" x14ac:dyDescent="0.25">
      <c r="A18" s="68"/>
      <c r="B18" s="75">
        <v>742000</v>
      </c>
      <c r="C18" s="76" t="s">
        <v>476</v>
      </c>
      <c r="D18" s="77">
        <f>'2023'!D104</f>
        <v>9000</v>
      </c>
      <c r="E18" s="77"/>
      <c r="F18" s="77"/>
      <c r="G18" s="77"/>
      <c r="H18" s="77"/>
      <c r="I18" s="77"/>
      <c r="J18" s="77">
        <f>'2023'!J104</f>
        <v>9000</v>
      </c>
    </row>
    <row r="19" spans="1:10" ht="24" x14ac:dyDescent="0.25">
      <c r="A19" s="68"/>
      <c r="B19" s="75">
        <v>743000</v>
      </c>
      <c r="C19" s="76" t="s">
        <v>477</v>
      </c>
      <c r="D19" s="77">
        <f>'2023'!D109</f>
        <v>0</v>
      </c>
      <c r="E19" s="78"/>
      <c r="F19" s="78"/>
      <c r="G19" s="78"/>
      <c r="H19" s="79"/>
      <c r="I19" s="78"/>
      <c r="J19" s="80"/>
    </row>
    <row r="20" spans="1:10" ht="24" x14ac:dyDescent="0.25">
      <c r="A20" s="68"/>
      <c r="B20" s="75">
        <v>744000</v>
      </c>
      <c r="C20" s="76" t="s">
        <v>478</v>
      </c>
      <c r="D20" s="77">
        <f>'2023'!D120</f>
        <v>0</v>
      </c>
      <c r="E20" s="77"/>
      <c r="F20" s="77"/>
      <c r="G20" s="77"/>
      <c r="H20" s="77"/>
      <c r="I20" s="77">
        <f>'2023'!I120</f>
        <v>0</v>
      </c>
      <c r="J20" s="77"/>
    </row>
    <row r="21" spans="1:10" x14ac:dyDescent="0.25">
      <c r="A21" s="68"/>
      <c r="B21" s="75">
        <v>745000</v>
      </c>
      <c r="C21" s="76" t="s">
        <v>479</v>
      </c>
      <c r="D21" s="77">
        <f>'2023'!D123</f>
        <v>250</v>
      </c>
      <c r="E21" s="78"/>
      <c r="F21" s="78"/>
      <c r="G21" s="78"/>
      <c r="H21" s="78"/>
      <c r="I21" s="78"/>
      <c r="J21" s="36">
        <f>'2023'!J124</f>
        <v>250</v>
      </c>
    </row>
    <row r="22" spans="1:10" ht="24" x14ac:dyDescent="0.25">
      <c r="A22" s="68"/>
      <c r="B22" s="73">
        <v>770000</v>
      </c>
      <c r="C22" s="70" t="s">
        <v>480</v>
      </c>
      <c r="D22" s="71">
        <f t="shared" si="1"/>
        <v>0</v>
      </c>
      <c r="E22" s="71">
        <f t="shared" ref="E22:J22" si="5">SUM(E23:E24)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</row>
    <row r="23" spans="1:10" ht="24" x14ac:dyDescent="0.25">
      <c r="A23" s="68"/>
      <c r="B23" s="75">
        <v>771000</v>
      </c>
      <c r="C23" s="76" t="s">
        <v>481</v>
      </c>
      <c r="D23" s="77">
        <f t="shared" si="1"/>
        <v>0</v>
      </c>
      <c r="E23" s="80"/>
      <c r="F23" s="80"/>
      <c r="G23" s="80"/>
      <c r="H23" s="80"/>
      <c r="I23" s="78"/>
      <c r="J23" s="80"/>
    </row>
    <row r="24" spans="1:10" ht="36" x14ac:dyDescent="0.25">
      <c r="A24" s="68"/>
      <c r="B24" s="75">
        <v>772000</v>
      </c>
      <c r="C24" s="76" t="s">
        <v>482</v>
      </c>
      <c r="D24" s="77">
        <f t="shared" si="1"/>
        <v>0</v>
      </c>
      <c r="E24" s="80"/>
      <c r="F24" s="80"/>
      <c r="G24" s="80"/>
      <c r="H24" s="80"/>
      <c r="I24" s="78"/>
      <c r="J24" s="78"/>
    </row>
    <row r="25" spans="1:10" ht="24" x14ac:dyDescent="0.25">
      <c r="A25" s="68"/>
      <c r="B25" s="73">
        <v>780000</v>
      </c>
      <c r="C25" s="70" t="s">
        <v>483</v>
      </c>
      <c r="D25" s="71">
        <f>'2023'!D130</f>
        <v>394900</v>
      </c>
      <c r="E25" s="71">
        <f>'2023'!E130</f>
        <v>7700</v>
      </c>
      <c r="F25" s="71">
        <f>'2023'!F130</f>
        <v>0</v>
      </c>
      <c r="G25" s="71">
        <f>'2023'!G130</f>
        <v>0</v>
      </c>
      <c r="H25" s="71">
        <f>'2023'!H130</f>
        <v>387200</v>
      </c>
      <c r="I25" s="71">
        <f>'2023'!I130</f>
        <v>0</v>
      </c>
      <c r="J25" s="71">
        <f>'2023'!J130</f>
        <v>0</v>
      </c>
    </row>
    <row r="26" spans="1:10" ht="24" x14ac:dyDescent="0.25">
      <c r="A26" s="68"/>
      <c r="B26" s="75">
        <v>781000</v>
      </c>
      <c r="C26" s="76" t="s">
        <v>484</v>
      </c>
      <c r="D26" s="77">
        <f>'2023'!D131</f>
        <v>394900</v>
      </c>
      <c r="E26" s="77">
        <f>'2023'!E131</f>
        <v>7700</v>
      </c>
      <c r="F26" s="77">
        <f>'2023'!F131</f>
        <v>0</v>
      </c>
      <c r="G26" s="77">
        <f>'2023'!G131</f>
        <v>0</v>
      </c>
      <c r="H26" s="77">
        <f>'2023'!H131</f>
        <v>387200</v>
      </c>
      <c r="I26" s="78"/>
      <c r="J26" s="80"/>
    </row>
    <row r="27" spans="1:10" x14ac:dyDescent="0.25">
      <c r="A27" s="68"/>
      <c r="B27" s="73">
        <v>790000</v>
      </c>
      <c r="C27" s="70" t="s">
        <v>485</v>
      </c>
      <c r="D27" s="71">
        <f>'2023'!D134</f>
        <v>0</v>
      </c>
      <c r="E27" s="71">
        <f>'2023'!E134</f>
        <v>0</v>
      </c>
      <c r="F27" s="71">
        <f>'2023'!F134</f>
        <v>0</v>
      </c>
      <c r="G27" s="71">
        <f>'2023'!G134</f>
        <v>0</v>
      </c>
      <c r="H27" s="71">
        <f t="shared" ref="H27:J27" si="6">H28</f>
        <v>0</v>
      </c>
      <c r="I27" s="71">
        <f t="shared" si="6"/>
        <v>0</v>
      </c>
      <c r="J27" s="71">
        <f t="shared" si="6"/>
        <v>0</v>
      </c>
    </row>
    <row r="28" spans="1:10" x14ac:dyDescent="0.25">
      <c r="A28" s="68"/>
      <c r="B28" s="75">
        <v>791000</v>
      </c>
      <c r="C28" s="76" t="s">
        <v>485</v>
      </c>
      <c r="D28" s="77">
        <f>'2023'!D135</f>
        <v>0</v>
      </c>
      <c r="E28" s="77">
        <f>'2023'!E135</f>
        <v>0</v>
      </c>
      <c r="F28" s="77">
        <f>'2023'!F135</f>
        <v>0</v>
      </c>
      <c r="G28" s="80"/>
      <c r="H28" s="79"/>
      <c r="I28" s="78"/>
      <c r="J28" s="78"/>
    </row>
    <row r="29" spans="1:10" ht="24" x14ac:dyDescent="0.25">
      <c r="A29" s="72"/>
      <c r="B29" s="73">
        <v>800000</v>
      </c>
      <c r="C29" s="70" t="s">
        <v>486</v>
      </c>
      <c r="D29" s="71">
        <f>'2023'!D141</f>
        <v>50</v>
      </c>
      <c r="E29" s="71">
        <f>'2023'!E141</f>
        <v>0</v>
      </c>
      <c r="F29" s="71">
        <f>'2023'!F141</f>
        <v>0</v>
      </c>
      <c r="G29" s="71">
        <f>'2023'!G141</f>
        <v>0</v>
      </c>
      <c r="H29" s="71">
        <f>'2023'!H141</f>
        <v>0</v>
      </c>
      <c r="I29" s="71">
        <f>'2023'!I141</f>
        <v>0</v>
      </c>
      <c r="J29" s="71">
        <f>'2023'!J141</f>
        <v>50</v>
      </c>
    </row>
    <row r="30" spans="1:10" ht="24" x14ac:dyDescent="0.25">
      <c r="A30" s="68"/>
      <c r="B30" s="73">
        <v>810000</v>
      </c>
      <c r="C30" s="70" t="s">
        <v>487</v>
      </c>
      <c r="D30" s="71">
        <f>'2023'!D142</f>
        <v>50</v>
      </c>
      <c r="E30" s="71">
        <f>'2023'!E142</f>
        <v>0</v>
      </c>
      <c r="F30" s="71">
        <f>'2023'!F142</f>
        <v>0</v>
      </c>
      <c r="G30" s="71">
        <f>'2023'!G142</f>
        <v>0</v>
      </c>
      <c r="H30" s="71">
        <f>'2023'!H142</f>
        <v>0</v>
      </c>
      <c r="I30" s="71">
        <f>'2023'!I142</f>
        <v>0</v>
      </c>
      <c r="J30" s="71">
        <f>'2023'!J142</f>
        <v>50</v>
      </c>
    </row>
    <row r="31" spans="1:10" ht="24" x14ac:dyDescent="0.25">
      <c r="A31" s="68"/>
      <c r="B31" s="75">
        <v>811000</v>
      </c>
      <c r="C31" s="76" t="s">
        <v>488</v>
      </c>
      <c r="D31" s="77">
        <f>'2023'!D143</f>
        <v>50</v>
      </c>
      <c r="E31" s="77">
        <f>'2023'!E143</f>
        <v>0</v>
      </c>
      <c r="F31" s="77">
        <f>'2023'!F143</f>
        <v>0</v>
      </c>
      <c r="G31" s="77">
        <f>'2023'!G143</f>
        <v>0</v>
      </c>
      <c r="H31" s="77">
        <f>'2023'!H143</f>
        <v>0</v>
      </c>
      <c r="I31" s="77">
        <f>'2023'!I143</f>
        <v>0</v>
      </c>
      <c r="J31" s="77">
        <f>'2023'!J143</f>
        <v>50</v>
      </c>
    </row>
    <row r="32" spans="1:10" ht="24" x14ac:dyDescent="0.25">
      <c r="A32" s="68"/>
      <c r="B32" s="75">
        <v>812000</v>
      </c>
      <c r="C32" s="76" t="s">
        <v>489</v>
      </c>
      <c r="D32" s="77">
        <f>'2023'!D145</f>
        <v>0</v>
      </c>
      <c r="E32" s="77">
        <f>'2023'!E145</f>
        <v>0</v>
      </c>
      <c r="F32" s="77">
        <f>'2023'!F145</f>
        <v>0</v>
      </c>
      <c r="G32" s="77">
        <f>'2023'!G145</f>
        <v>0</v>
      </c>
      <c r="H32" s="77">
        <f>'2023'!H145</f>
        <v>0</v>
      </c>
      <c r="I32" s="77">
        <f>'2023'!I145</f>
        <v>0</v>
      </c>
      <c r="J32" s="77">
        <f>'2023'!J145</f>
        <v>0</v>
      </c>
    </row>
    <row r="33" spans="1:10" ht="24" x14ac:dyDescent="0.25">
      <c r="A33" s="68"/>
      <c r="B33" s="75">
        <v>813000</v>
      </c>
      <c r="C33" s="76" t="s">
        <v>490</v>
      </c>
      <c r="D33" s="77">
        <f t="shared" si="1"/>
        <v>0</v>
      </c>
      <c r="E33" s="78"/>
      <c r="F33" s="78"/>
      <c r="G33" s="78"/>
      <c r="H33" s="79">
        <v>0</v>
      </c>
      <c r="I33" s="78"/>
      <c r="J33" s="80"/>
    </row>
    <row r="34" spans="1:10" x14ac:dyDescent="0.25">
      <c r="A34" s="68"/>
      <c r="B34" s="73">
        <v>820000</v>
      </c>
      <c r="C34" s="70" t="s">
        <v>491</v>
      </c>
      <c r="D34" s="71">
        <f t="shared" si="1"/>
        <v>0</v>
      </c>
      <c r="E34" s="71">
        <f t="shared" ref="E34:J34" si="7">SUM(E35:E36)</f>
        <v>0</v>
      </c>
      <c r="F34" s="71">
        <f t="shared" si="7"/>
        <v>0</v>
      </c>
      <c r="G34" s="71">
        <f t="shared" si="7"/>
        <v>0</v>
      </c>
      <c r="H34" s="71">
        <f t="shared" si="7"/>
        <v>0</v>
      </c>
      <c r="I34" s="71">
        <f t="shared" si="7"/>
        <v>0</v>
      </c>
      <c r="J34" s="71">
        <f t="shared" si="7"/>
        <v>0</v>
      </c>
    </row>
    <row r="35" spans="1:10" ht="24" x14ac:dyDescent="0.25">
      <c r="A35" s="68"/>
      <c r="B35" s="75">
        <v>822000</v>
      </c>
      <c r="C35" s="76" t="s">
        <v>492</v>
      </c>
      <c r="D35" s="77">
        <f t="shared" si="1"/>
        <v>0</v>
      </c>
      <c r="E35" s="78"/>
      <c r="F35" s="78"/>
      <c r="G35" s="78"/>
      <c r="H35" s="79"/>
      <c r="I35" s="78"/>
      <c r="J35" s="80"/>
    </row>
    <row r="36" spans="1:10" ht="24" x14ac:dyDescent="0.25">
      <c r="A36" s="68"/>
      <c r="B36" s="75">
        <v>823000</v>
      </c>
      <c r="C36" s="76" t="s">
        <v>493</v>
      </c>
      <c r="D36" s="77">
        <f t="shared" si="1"/>
        <v>0</v>
      </c>
      <c r="E36" s="80"/>
      <c r="F36" s="80"/>
      <c r="G36" s="80"/>
      <c r="H36" s="82"/>
      <c r="I36" s="78"/>
      <c r="J36" s="80"/>
    </row>
    <row r="37" spans="1:10" ht="24" x14ac:dyDescent="0.25">
      <c r="A37" s="72"/>
      <c r="B37" s="73">
        <v>900000</v>
      </c>
      <c r="C37" s="70" t="s">
        <v>494</v>
      </c>
      <c r="D37" s="71">
        <f t="shared" si="1"/>
        <v>0</v>
      </c>
      <c r="E37" s="81">
        <f t="shared" ref="E37:J37" si="8">E38+E40</f>
        <v>0</v>
      </c>
      <c r="F37" s="81">
        <f t="shared" si="8"/>
        <v>0</v>
      </c>
      <c r="G37" s="81">
        <f t="shared" si="8"/>
        <v>0</v>
      </c>
      <c r="H37" s="83">
        <f t="shared" si="8"/>
        <v>0</v>
      </c>
      <c r="I37" s="81">
        <f t="shared" si="8"/>
        <v>0</v>
      </c>
      <c r="J37" s="81">
        <f t="shared" si="8"/>
        <v>0</v>
      </c>
    </row>
    <row r="38" spans="1:10" x14ac:dyDescent="0.25">
      <c r="A38" s="68"/>
      <c r="B38" s="73">
        <v>910000</v>
      </c>
      <c r="C38" s="70" t="s">
        <v>495</v>
      </c>
      <c r="D38" s="71">
        <f t="shared" si="1"/>
        <v>0</v>
      </c>
      <c r="E38" s="81">
        <f t="shared" ref="E38:J38" si="9">E39</f>
        <v>0</v>
      </c>
      <c r="F38" s="81">
        <f t="shared" si="9"/>
        <v>0</v>
      </c>
      <c r="G38" s="81">
        <f t="shared" si="9"/>
        <v>0</v>
      </c>
      <c r="H38" s="83">
        <f t="shared" si="9"/>
        <v>0</v>
      </c>
      <c r="I38" s="81">
        <f t="shared" si="9"/>
        <v>0</v>
      </c>
      <c r="J38" s="81">
        <f t="shared" si="9"/>
        <v>0</v>
      </c>
    </row>
    <row r="39" spans="1:10" x14ac:dyDescent="0.25">
      <c r="A39" s="68"/>
      <c r="B39" s="75">
        <v>911000</v>
      </c>
      <c r="C39" s="76" t="s">
        <v>496</v>
      </c>
      <c r="D39" s="77">
        <f t="shared" si="1"/>
        <v>0</v>
      </c>
      <c r="E39" s="78"/>
      <c r="F39" s="78"/>
      <c r="G39" s="78"/>
      <c r="H39" s="79"/>
      <c r="I39" s="78"/>
      <c r="J39" s="80"/>
    </row>
    <row r="40" spans="1:10" ht="24" x14ac:dyDescent="0.25">
      <c r="A40" s="68"/>
      <c r="B40" s="73">
        <v>920000</v>
      </c>
      <c r="C40" s="70" t="s">
        <v>497</v>
      </c>
      <c r="D40" s="71">
        <f>D41</f>
        <v>0</v>
      </c>
      <c r="E40" s="81">
        <f t="shared" ref="E40:J40" si="10">E41</f>
        <v>0</v>
      </c>
      <c r="F40" s="81">
        <f t="shared" si="10"/>
        <v>0</v>
      </c>
      <c r="G40" s="81">
        <f t="shared" si="10"/>
        <v>0</v>
      </c>
      <c r="H40" s="83">
        <f t="shared" si="10"/>
        <v>0</v>
      </c>
      <c r="I40" s="81">
        <f t="shared" si="10"/>
        <v>0</v>
      </c>
      <c r="J40" s="81">
        <f t="shared" si="10"/>
        <v>0</v>
      </c>
    </row>
    <row r="41" spans="1:10" ht="24" x14ac:dyDescent="0.25">
      <c r="A41" s="68"/>
      <c r="B41" s="75">
        <v>921000</v>
      </c>
      <c r="C41" s="76" t="s">
        <v>498</v>
      </c>
      <c r="D41" s="77">
        <f>SUM(E41:J41)</f>
        <v>0</v>
      </c>
      <c r="E41" s="78"/>
      <c r="F41" s="78"/>
      <c r="G41" s="78"/>
      <c r="H41" s="79"/>
      <c r="I41" s="78"/>
      <c r="J41" s="80"/>
    </row>
    <row r="42" spans="1:10" ht="42.75" customHeight="1" x14ac:dyDescent="0.25">
      <c r="A42" s="68"/>
      <c r="B42" s="69"/>
      <c r="C42" s="70" t="s">
        <v>499</v>
      </c>
      <c r="D42" s="71">
        <f t="shared" si="1"/>
        <v>425000</v>
      </c>
      <c r="E42" s="71">
        <f t="shared" ref="E42:J42" si="11">E10+E37</f>
        <v>7700</v>
      </c>
      <c r="F42" s="71">
        <f t="shared" si="11"/>
        <v>0</v>
      </c>
      <c r="G42" s="71">
        <f t="shared" si="11"/>
        <v>20000</v>
      </c>
      <c r="H42" s="74">
        <f t="shared" si="11"/>
        <v>388000</v>
      </c>
      <c r="I42" s="71">
        <f t="shared" si="11"/>
        <v>0</v>
      </c>
      <c r="J42" s="71">
        <f t="shared" si="11"/>
        <v>9300</v>
      </c>
    </row>
    <row r="44" spans="1:10" x14ac:dyDescent="0.25">
      <c r="D44" s="91"/>
      <c r="E44" s="91"/>
      <c r="F44" s="91"/>
      <c r="G44" s="91"/>
      <c r="H44" s="91"/>
      <c r="I44" s="91"/>
      <c r="J44" s="91"/>
    </row>
  </sheetData>
  <mergeCells count="8">
    <mergeCell ref="A3:J3"/>
    <mergeCell ref="A7:A8"/>
    <mergeCell ref="B7:B8"/>
    <mergeCell ref="C7:C8"/>
    <mergeCell ref="D7:D8"/>
    <mergeCell ref="E7:H7"/>
    <mergeCell ref="I7:I8"/>
    <mergeCell ref="J7:J8"/>
  </mergeCells>
  <dataValidations count="2">
    <dataValidation operator="greaterThan" allowBlank="1" showInputMessage="1" showErrorMessage="1" errorTitle="Upozorenje" error="Uneli ste neispravan podatak. Ponovite unos !!!" sqref="A10:C42"/>
    <dataValidation type="whole" allowBlank="1" showInputMessage="1" showErrorMessage="1" errorTitle="Upozorenje" error="Dozvoljen je unos samo celih brojeva. Ponovite unos !!!" sqref="D10:J42">
      <formula1>0</formula1>
      <formula2>999999999</formula2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43" workbookViewId="0">
      <selection activeCell="D43" sqref="D43:J43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10" x14ac:dyDescent="0.25">
      <c r="A2" s="61"/>
      <c r="B2" s="63"/>
      <c r="J2" s="64" t="s">
        <v>461</v>
      </c>
    </row>
    <row r="3" spans="1:10" x14ac:dyDescent="0.25">
      <c r="A3" s="139"/>
      <c r="B3" s="140" t="s">
        <v>462</v>
      </c>
      <c r="C3" s="141" t="s">
        <v>4</v>
      </c>
      <c r="D3" s="140" t="s">
        <v>463</v>
      </c>
      <c r="E3" s="142" t="s">
        <v>500</v>
      </c>
      <c r="F3" s="142"/>
      <c r="G3" s="142"/>
      <c r="H3" s="142"/>
      <c r="I3" s="140" t="s">
        <v>464</v>
      </c>
      <c r="J3" s="140" t="s">
        <v>9</v>
      </c>
    </row>
    <row r="4" spans="1:10" ht="24.75" x14ac:dyDescent="0.25">
      <c r="A4" s="139"/>
      <c r="B4" s="140"/>
      <c r="C4" s="141"/>
      <c r="D4" s="140"/>
      <c r="E4" s="65" t="s">
        <v>10</v>
      </c>
      <c r="F4" s="65" t="s">
        <v>11</v>
      </c>
      <c r="G4" s="65" t="s">
        <v>12</v>
      </c>
      <c r="H4" s="65" t="s">
        <v>466</v>
      </c>
      <c r="I4" s="140"/>
      <c r="J4" s="140"/>
    </row>
    <row r="5" spans="1:10" ht="22.5" x14ac:dyDescent="0.25">
      <c r="A5" s="66"/>
      <c r="B5" s="67">
        <v>1</v>
      </c>
      <c r="C5" s="67">
        <v>2</v>
      </c>
      <c r="D5" s="67" t="s">
        <v>467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</row>
    <row r="6" spans="1:10" ht="36.75" x14ac:dyDescent="0.25">
      <c r="A6" s="68"/>
      <c r="B6" s="84"/>
      <c r="C6" s="85" t="s">
        <v>501</v>
      </c>
      <c r="D6" s="81">
        <f>SUM(E6:J6)</f>
        <v>422670</v>
      </c>
      <c r="E6" s="81">
        <f t="shared" ref="E6:J6" si="0">E7+E38</f>
        <v>7700</v>
      </c>
      <c r="F6" s="81">
        <f t="shared" si="0"/>
        <v>0</v>
      </c>
      <c r="G6" s="81">
        <f t="shared" si="0"/>
        <v>20000</v>
      </c>
      <c r="H6" s="81">
        <f t="shared" si="0"/>
        <v>386050</v>
      </c>
      <c r="I6" s="81">
        <f t="shared" si="0"/>
        <v>0</v>
      </c>
      <c r="J6" s="81">
        <f t="shared" si="0"/>
        <v>8920</v>
      </c>
    </row>
    <row r="7" spans="1:10" x14ac:dyDescent="0.25">
      <c r="A7" s="68"/>
      <c r="B7" s="84">
        <v>400000</v>
      </c>
      <c r="C7" s="85" t="s">
        <v>502</v>
      </c>
      <c r="D7" s="81">
        <f t="shared" ref="D7:D55" si="1">SUM(E7:J7)</f>
        <v>412670</v>
      </c>
      <c r="E7" s="81">
        <f t="shared" ref="E7:J7" si="2">E8+E15+E22+E27+E30+E32</f>
        <v>0</v>
      </c>
      <c r="F7" s="81">
        <f t="shared" si="2"/>
        <v>0</v>
      </c>
      <c r="G7" s="81">
        <f t="shared" si="2"/>
        <v>18000</v>
      </c>
      <c r="H7" s="81">
        <f t="shared" si="2"/>
        <v>386050</v>
      </c>
      <c r="I7" s="81">
        <f t="shared" si="2"/>
        <v>0</v>
      </c>
      <c r="J7" s="81">
        <f t="shared" si="2"/>
        <v>8620</v>
      </c>
    </row>
    <row r="8" spans="1:10" x14ac:dyDescent="0.25">
      <c r="A8" s="68"/>
      <c r="B8" s="84">
        <v>410000</v>
      </c>
      <c r="C8" s="85" t="s">
        <v>503</v>
      </c>
      <c r="D8" s="81">
        <f t="shared" si="1"/>
        <v>327635</v>
      </c>
      <c r="E8" s="81">
        <f t="shared" ref="E8:J8" si="3">SUM(E9:E14)</f>
        <v>0</v>
      </c>
      <c r="F8" s="81">
        <f t="shared" si="3"/>
        <v>0</v>
      </c>
      <c r="G8" s="81">
        <f t="shared" si="3"/>
        <v>100</v>
      </c>
      <c r="H8" s="81">
        <f t="shared" si="3"/>
        <v>324996</v>
      </c>
      <c r="I8" s="81">
        <f t="shared" si="3"/>
        <v>0</v>
      </c>
      <c r="J8" s="81">
        <f t="shared" si="3"/>
        <v>2539</v>
      </c>
    </row>
    <row r="9" spans="1:10" ht="24.75" x14ac:dyDescent="0.25">
      <c r="A9" s="68"/>
      <c r="B9" s="86">
        <v>411000</v>
      </c>
      <c r="C9" s="87" t="s">
        <v>504</v>
      </c>
      <c r="D9" s="88">
        <f>'2023'!D231</f>
        <v>270025</v>
      </c>
      <c r="E9" s="88">
        <f>'2023'!E231</f>
        <v>0</v>
      </c>
      <c r="F9" s="88">
        <f>'2023'!F231</f>
        <v>0</v>
      </c>
      <c r="G9" s="88">
        <f>'2023'!G231</f>
        <v>0</v>
      </c>
      <c r="H9" s="88">
        <f>'2023'!H231</f>
        <v>268203</v>
      </c>
      <c r="I9" s="88">
        <f>'2023'!I231</f>
        <v>0</v>
      </c>
      <c r="J9" s="88">
        <f>'2023'!J231</f>
        <v>1822</v>
      </c>
    </row>
    <row r="10" spans="1:10" ht="24.75" x14ac:dyDescent="0.25">
      <c r="A10" s="68"/>
      <c r="B10" s="86">
        <v>412000</v>
      </c>
      <c r="C10" s="87" t="s">
        <v>505</v>
      </c>
      <c r="D10" s="88">
        <f>'2023'!D232</f>
        <v>40910</v>
      </c>
      <c r="E10" s="88">
        <f>'2023'!E232</f>
        <v>0</v>
      </c>
      <c r="F10" s="88">
        <f>'2023'!F232</f>
        <v>0</v>
      </c>
      <c r="G10" s="88">
        <f>'2023'!G232</f>
        <v>0</v>
      </c>
      <c r="H10" s="88">
        <f>'2023'!H232</f>
        <v>40633</v>
      </c>
      <c r="I10" s="88">
        <f>'2023'!I232</f>
        <v>0</v>
      </c>
      <c r="J10" s="88">
        <f>'2023'!J232</f>
        <v>277</v>
      </c>
    </row>
    <row r="11" spans="1:10" x14ac:dyDescent="0.25">
      <c r="A11" s="68"/>
      <c r="B11" s="86">
        <v>413000</v>
      </c>
      <c r="C11" s="87" t="s">
        <v>506</v>
      </c>
      <c r="D11" s="88">
        <f>'2023'!D236</f>
        <v>250</v>
      </c>
      <c r="E11" s="88">
        <f>'2023'!E236</f>
        <v>0</v>
      </c>
      <c r="F11" s="88">
        <f>'2023'!F236</f>
        <v>0</v>
      </c>
      <c r="G11" s="88">
        <f>'2023'!G236</f>
        <v>0</v>
      </c>
      <c r="H11" s="88">
        <f>'2023'!H236</f>
        <v>0</v>
      </c>
      <c r="I11" s="88">
        <f>'2023'!I236</f>
        <v>0</v>
      </c>
      <c r="J11" s="88">
        <f>'2023'!J236</f>
        <v>250</v>
      </c>
    </row>
    <row r="12" spans="1:10" ht="24.75" x14ac:dyDescent="0.25">
      <c r="A12" s="68"/>
      <c r="B12" s="86">
        <v>414000</v>
      </c>
      <c r="C12" s="87" t="s">
        <v>507</v>
      </c>
      <c r="D12" s="88">
        <f>'2023'!D238</f>
        <v>3995</v>
      </c>
      <c r="E12" s="88">
        <f>'2023'!E238</f>
        <v>0</v>
      </c>
      <c r="F12" s="88">
        <f>'2023'!F238</f>
        <v>0</v>
      </c>
      <c r="G12" s="88">
        <f>'2023'!G238</f>
        <v>60</v>
      </c>
      <c r="H12" s="88">
        <f>'2023'!H238</f>
        <v>3885</v>
      </c>
      <c r="I12" s="88">
        <f>'2023'!I238</f>
        <v>0</v>
      </c>
      <c r="J12" s="88">
        <f>'2023'!J238</f>
        <v>50</v>
      </c>
    </row>
    <row r="13" spans="1:10" ht="24.75" x14ac:dyDescent="0.25">
      <c r="A13" s="68"/>
      <c r="B13" s="86">
        <v>415000</v>
      </c>
      <c r="C13" s="87" t="s">
        <v>508</v>
      </c>
      <c r="D13" s="88">
        <f>'2023'!D247</f>
        <v>8750</v>
      </c>
      <c r="E13" s="88">
        <f>'2023'!E247</f>
        <v>0</v>
      </c>
      <c r="F13" s="88">
        <f>'2023'!F247</f>
        <v>0</v>
      </c>
      <c r="G13" s="88">
        <f>'2023'!G247</f>
        <v>0</v>
      </c>
      <c r="H13" s="88">
        <f>'2023'!H247</f>
        <v>8610</v>
      </c>
      <c r="I13" s="88">
        <f>'2023'!I247</f>
        <v>0</v>
      </c>
      <c r="J13" s="88">
        <f>'2023'!J247</f>
        <v>140</v>
      </c>
    </row>
    <row r="14" spans="1:10" ht="24.75" x14ac:dyDescent="0.25">
      <c r="A14" s="68"/>
      <c r="B14" s="86">
        <v>416000</v>
      </c>
      <c r="C14" s="87" t="s">
        <v>509</v>
      </c>
      <c r="D14" s="88">
        <f>'2023'!D249</f>
        <v>3705</v>
      </c>
      <c r="E14" s="88">
        <f>'2023'!E249</f>
        <v>0</v>
      </c>
      <c r="F14" s="88">
        <f>'2023'!F249</f>
        <v>0</v>
      </c>
      <c r="G14" s="88">
        <f>'2023'!G249</f>
        <v>40</v>
      </c>
      <c r="H14" s="88">
        <f>'2023'!H249</f>
        <v>3665</v>
      </c>
      <c r="I14" s="88">
        <f>'2023'!I249</f>
        <v>0</v>
      </c>
      <c r="J14" s="88">
        <f>'2023'!J249</f>
        <v>0</v>
      </c>
    </row>
    <row r="15" spans="1:10" x14ac:dyDescent="0.25">
      <c r="A15" s="68"/>
      <c r="B15" s="84">
        <v>420000</v>
      </c>
      <c r="C15" s="85" t="s">
        <v>510</v>
      </c>
      <c r="D15" s="81">
        <f t="shared" si="1"/>
        <v>84280</v>
      </c>
      <c r="E15" s="81">
        <f t="shared" ref="E15:J15" si="4">SUM(E16:E21)</f>
        <v>0</v>
      </c>
      <c r="F15" s="81">
        <f t="shared" si="4"/>
        <v>0</v>
      </c>
      <c r="G15" s="81">
        <f t="shared" si="4"/>
        <v>17900</v>
      </c>
      <c r="H15" s="81">
        <f t="shared" si="4"/>
        <v>60854</v>
      </c>
      <c r="I15" s="81">
        <f t="shared" si="4"/>
        <v>0</v>
      </c>
      <c r="J15" s="81">
        <f t="shared" si="4"/>
        <v>5526</v>
      </c>
    </row>
    <row r="16" spans="1:10" x14ac:dyDescent="0.25">
      <c r="A16" s="68"/>
      <c r="B16" s="86">
        <v>421000</v>
      </c>
      <c r="C16" s="87" t="s">
        <v>511</v>
      </c>
      <c r="D16" s="88">
        <f>'2023'!D256</f>
        <v>14605</v>
      </c>
      <c r="E16" s="88">
        <f>'2023'!E256</f>
        <v>0</v>
      </c>
      <c r="F16" s="88">
        <f>'2023'!F256</f>
        <v>0</v>
      </c>
      <c r="G16" s="88">
        <f>'2023'!G256</f>
        <v>300</v>
      </c>
      <c r="H16" s="88">
        <f>'2023'!H256</f>
        <v>12750</v>
      </c>
      <c r="I16" s="88">
        <f>'2023'!I256</f>
        <v>0</v>
      </c>
      <c r="J16" s="88">
        <f>'2023'!J256</f>
        <v>1555</v>
      </c>
    </row>
    <row r="17" spans="1:10" x14ac:dyDescent="0.25">
      <c r="A17" s="68"/>
      <c r="B17" s="86">
        <v>422000</v>
      </c>
      <c r="C17" s="87" t="s">
        <v>512</v>
      </c>
      <c r="D17" s="88">
        <f>'2023'!D264</f>
        <v>600</v>
      </c>
      <c r="E17" s="88">
        <f>'2023'!E264</f>
        <v>0</v>
      </c>
      <c r="F17" s="88">
        <f>'2023'!F264</f>
        <v>0</v>
      </c>
      <c r="G17" s="88">
        <f>'2023'!G264</f>
        <v>0</v>
      </c>
      <c r="H17" s="88">
        <f>'2023'!H264</f>
        <v>0</v>
      </c>
      <c r="I17" s="88">
        <f>'2023'!I264</f>
        <v>0</v>
      </c>
      <c r="J17" s="88">
        <f>'2023'!J264</f>
        <v>600</v>
      </c>
    </row>
    <row r="18" spans="1:10" x14ac:dyDescent="0.25">
      <c r="A18" s="68"/>
      <c r="B18" s="86">
        <v>423000</v>
      </c>
      <c r="C18" s="87" t="s">
        <v>513</v>
      </c>
      <c r="D18" s="88">
        <f>'2023'!D270</f>
        <v>9875</v>
      </c>
      <c r="E18" s="88">
        <f>'2023'!E270</f>
        <v>0</v>
      </c>
      <c r="F18" s="88">
        <f>'2023'!F270</f>
        <v>0</v>
      </c>
      <c r="G18" s="88">
        <f>'2023'!G270</f>
        <v>5500</v>
      </c>
      <c r="H18" s="88">
        <f>'2023'!H270</f>
        <v>3140</v>
      </c>
      <c r="I18" s="88">
        <f>'2023'!I270</f>
        <v>0</v>
      </c>
      <c r="J18" s="88">
        <f>'2023'!J270</f>
        <v>1235</v>
      </c>
    </row>
    <row r="19" spans="1:10" x14ac:dyDescent="0.25">
      <c r="A19" s="68"/>
      <c r="B19" s="86">
        <v>424000</v>
      </c>
      <c r="C19" s="87" t="s">
        <v>514</v>
      </c>
      <c r="D19" s="88">
        <f>'2023'!D283</f>
        <v>9250</v>
      </c>
      <c r="E19" s="88">
        <f>'2023'!E283</f>
        <v>0</v>
      </c>
      <c r="F19" s="88">
        <f>'2023'!F283</f>
        <v>0</v>
      </c>
      <c r="G19" s="88">
        <f>'2023'!G283</f>
        <v>8750</v>
      </c>
      <c r="H19" s="88">
        <f>'2023'!H283</f>
        <v>350</v>
      </c>
      <c r="I19" s="88">
        <f>'2023'!I283</f>
        <v>0</v>
      </c>
      <c r="J19" s="88">
        <f>'2023'!J283</f>
        <v>150</v>
      </c>
    </row>
    <row r="20" spans="1:10" ht="24.75" x14ac:dyDescent="0.25">
      <c r="A20" s="68"/>
      <c r="B20" s="86">
        <v>425000</v>
      </c>
      <c r="C20" s="87" t="s">
        <v>515</v>
      </c>
      <c r="D20" s="88">
        <f>'2023'!D291</f>
        <v>4850</v>
      </c>
      <c r="E20" s="88">
        <f>'2023'!E291</f>
        <v>0</v>
      </c>
      <c r="F20" s="88">
        <f>'2023'!F291</f>
        <v>0</v>
      </c>
      <c r="G20" s="88">
        <f>'2023'!G291</f>
        <v>850</v>
      </c>
      <c r="H20" s="88">
        <f>'2023'!H291</f>
        <v>3750</v>
      </c>
      <c r="I20" s="88">
        <f>'2023'!I291</f>
        <v>0</v>
      </c>
      <c r="J20" s="88">
        <f>'2023'!J291</f>
        <v>250</v>
      </c>
    </row>
    <row r="21" spans="1:10" x14ac:dyDescent="0.25">
      <c r="A21" s="68"/>
      <c r="B21" s="86">
        <v>426000</v>
      </c>
      <c r="C21" s="87" t="s">
        <v>516</v>
      </c>
      <c r="D21" s="88">
        <f>'2023'!D294</f>
        <v>45100</v>
      </c>
      <c r="E21" s="88">
        <f>'2023'!E294</f>
        <v>0</v>
      </c>
      <c r="F21" s="88">
        <f>'2023'!F294</f>
        <v>0</v>
      </c>
      <c r="G21" s="88">
        <f>'2023'!G294</f>
        <v>2500</v>
      </c>
      <c r="H21" s="88">
        <f>'2023'!H294</f>
        <v>40864</v>
      </c>
      <c r="I21" s="88">
        <f>'2023'!I294</f>
        <v>0</v>
      </c>
      <c r="J21" s="88">
        <f>'2023'!J294</f>
        <v>1736</v>
      </c>
    </row>
    <row r="22" spans="1:10" ht="24.75" x14ac:dyDescent="0.25">
      <c r="A22" s="68"/>
      <c r="B22" s="84">
        <v>430000</v>
      </c>
      <c r="C22" s="85" t="s">
        <v>517</v>
      </c>
      <c r="D22" s="81">
        <f t="shared" si="1"/>
        <v>480</v>
      </c>
      <c r="E22" s="81">
        <f t="shared" ref="E22:J22" si="5">SUM(E23:E26)</f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480</v>
      </c>
    </row>
    <row r="23" spans="1:10" ht="24.75" x14ac:dyDescent="0.25">
      <c r="A23" s="68"/>
      <c r="B23" s="86">
        <v>431000</v>
      </c>
      <c r="C23" s="87" t="s">
        <v>518</v>
      </c>
      <c r="D23" s="88">
        <f>'2023'!D305</f>
        <v>480</v>
      </c>
      <c r="E23" s="88">
        <f>'2023'!E305</f>
        <v>0</v>
      </c>
      <c r="F23" s="88">
        <f>'2023'!F305</f>
        <v>0</v>
      </c>
      <c r="G23" s="88">
        <f>'2023'!G305</f>
        <v>0</v>
      </c>
      <c r="H23" s="88">
        <f>'2023'!H305</f>
        <v>0</v>
      </c>
      <c r="I23" s="88">
        <f>'2023'!I305</f>
        <v>0</v>
      </c>
      <c r="J23" s="88">
        <f>'2023'!J305</f>
        <v>480</v>
      </c>
    </row>
    <row r="24" spans="1:10" ht="24.75" x14ac:dyDescent="0.25">
      <c r="A24" s="68"/>
      <c r="B24" s="86">
        <v>432000</v>
      </c>
      <c r="C24" s="87" t="s">
        <v>519</v>
      </c>
      <c r="D24" s="88">
        <f t="shared" si="1"/>
        <v>0</v>
      </c>
      <c r="E24" s="78"/>
      <c r="F24" s="78"/>
      <c r="G24" s="78"/>
      <c r="H24" s="89"/>
      <c r="I24" s="78"/>
      <c r="J24" s="78"/>
    </row>
    <row r="25" spans="1:10" ht="24.75" x14ac:dyDescent="0.25">
      <c r="A25" s="68"/>
      <c r="B25" s="86">
        <v>434000</v>
      </c>
      <c r="C25" s="87" t="s">
        <v>520</v>
      </c>
      <c r="D25" s="88">
        <f t="shared" si="1"/>
        <v>0</v>
      </c>
      <c r="E25" s="78"/>
      <c r="F25" s="78"/>
      <c r="G25" s="78"/>
      <c r="H25" s="89"/>
      <c r="I25" s="78"/>
      <c r="J25" s="78"/>
    </row>
    <row r="26" spans="1:10" ht="24.75" x14ac:dyDescent="0.25">
      <c r="A26" s="68"/>
      <c r="B26" s="86">
        <v>435000</v>
      </c>
      <c r="C26" s="87" t="s">
        <v>521</v>
      </c>
      <c r="D26" s="88">
        <f t="shared" si="1"/>
        <v>0</v>
      </c>
      <c r="E26" s="78"/>
      <c r="F26" s="78"/>
      <c r="G26" s="78"/>
      <c r="H26" s="89"/>
      <c r="I26" s="78"/>
      <c r="J26" s="78"/>
    </row>
    <row r="27" spans="1:10" ht="24.75" x14ac:dyDescent="0.25">
      <c r="A27" s="68"/>
      <c r="B27" s="84">
        <v>440000</v>
      </c>
      <c r="C27" s="85" t="s">
        <v>522</v>
      </c>
      <c r="D27" s="81">
        <f t="shared" si="1"/>
        <v>0</v>
      </c>
      <c r="E27" s="81">
        <f t="shared" ref="E27:J27" si="6">SUM(E28:E29)</f>
        <v>0</v>
      </c>
      <c r="F27" s="81">
        <f t="shared" si="6"/>
        <v>0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</row>
    <row r="28" spans="1:10" x14ac:dyDescent="0.25">
      <c r="A28" s="68"/>
      <c r="B28" s="86">
        <v>441000</v>
      </c>
      <c r="C28" s="87" t="s">
        <v>523</v>
      </c>
      <c r="D28" s="88">
        <f t="shared" si="1"/>
        <v>0</v>
      </c>
      <c r="E28" s="78"/>
      <c r="F28" s="78"/>
      <c r="G28" s="78"/>
      <c r="H28" s="79"/>
      <c r="I28" s="78"/>
      <c r="J28" s="78"/>
    </row>
    <row r="29" spans="1:10" ht="24.75" x14ac:dyDescent="0.25">
      <c r="A29" s="68"/>
      <c r="B29" s="86">
        <v>444000</v>
      </c>
      <c r="C29" s="87" t="s">
        <v>524</v>
      </c>
      <c r="D29" s="88">
        <f>'2023'!D323</f>
        <v>0</v>
      </c>
      <c r="E29" s="88">
        <f>'2023'!E323</f>
        <v>0</v>
      </c>
      <c r="F29" s="88">
        <f>'2023'!F323</f>
        <v>0</v>
      </c>
      <c r="G29" s="88">
        <f>'2023'!G323</f>
        <v>0</v>
      </c>
      <c r="H29" s="88">
        <f>'2023'!H323</f>
        <v>0</v>
      </c>
      <c r="I29" s="88">
        <f>'2023'!I323</f>
        <v>0</v>
      </c>
      <c r="J29" s="88">
        <f>'2023'!J323</f>
        <v>0</v>
      </c>
    </row>
    <row r="30" spans="1:10" ht="24.75" x14ac:dyDescent="0.25">
      <c r="A30" s="68"/>
      <c r="B30" s="84">
        <v>460000</v>
      </c>
      <c r="C30" s="85" t="s">
        <v>525</v>
      </c>
      <c r="D30" s="81">
        <f t="shared" si="1"/>
        <v>0</v>
      </c>
      <c r="E30" s="81">
        <f t="shared" ref="E30:J30" si="7">SUM(E31)</f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  <c r="J30" s="81">
        <f t="shared" si="7"/>
        <v>0</v>
      </c>
    </row>
    <row r="31" spans="1:10" ht="24.75" x14ac:dyDescent="0.25">
      <c r="A31" s="68"/>
      <c r="B31" s="86">
        <v>465000</v>
      </c>
      <c r="C31" s="87" t="s">
        <v>526</v>
      </c>
      <c r="D31" s="88">
        <f t="shared" si="1"/>
        <v>0</v>
      </c>
      <c r="E31" s="78"/>
      <c r="F31" s="78"/>
      <c r="G31" s="78"/>
      <c r="H31" s="78"/>
      <c r="I31" s="78"/>
      <c r="J31" s="78"/>
    </row>
    <row r="32" spans="1:10" x14ac:dyDescent="0.25">
      <c r="A32" s="68"/>
      <c r="B32" s="84">
        <v>480000</v>
      </c>
      <c r="C32" s="85" t="s">
        <v>527</v>
      </c>
      <c r="D32" s="81">
        <f t="shared" si="1"/>
        <v>275</v>
      </c>
      <c r="E32" s="81">
        <f t="shared" ref="E32:J32" si="8">SUM(E33:E37)</f>
        <v>0</v>
      </c>
      <c r="F32" s="81">
        <f t="shared" si="8"/>
        <v>0</v>
      </c>
      <c r="G32" s="81">
        <f t="shared" si="8"/>
        <v>0</v>
      </c>
      <c r="H32" s="81">
        <f t="shared" si="8"/>
        <v>200</v>
      </c>
      <c r="I32" s="81">
        <f t="shared" si="8"/>
        <v>0</v>
      </c>
      <c r="J32" s="81">
        <f t="shared" si="8"/>
        <v>75</v>
      </c>
    </row>
    <row r="33" spans="1:10" ht="24.75" x14ac:dyDescent="0.25">
      <c r="A33" s="68"/>
      <c r="B33" s="86">
        <v>481000</v>
      </c>
      <c r="C33" s="87" t="s">
        <v>528</v>
      </c>
      <c r="D33" s="88">
        <f t="shared" si="1"/>
        <v>0</v>
      </c>
      <c r="E33" s="78"/>
      <c r="F33" s="78"/>
      <c r="G33" s="78"/>
      <c r="H33" s="79"/>
      <c r="I33" s="78"/>
      <c r="J33" s="78"/>
    </row>
    <row r="34" spans="1:10" ht="24.75" x14ac:dyDescent="0.25">
      <c r="A34" s="68"/>
      <c r="B34" s="86">
        <v>482000</v>
      </c>
      <c r="C34" s="87" t="s">
        <v>529</v>
      </c>
      <c r="D34" s="88">
        <f>'2023'!D407</f>
        <v>275</v>
      </c>
      <c r="E34" s="88">
        <f>'2023'!E407</f>
        <v>0</v>
      </c>
      <c r="F34" s="88">
        <f>'2023'!F407</f>
        <v>0</v>
      </c>
      <c r="G34" s="88">
        <f>'2023'!G407</f>
        <v>0</v>
      </c>
      <c r="H34" s="88">
        <f>'2023'!H407</f>
        <v>200</v>
      </c>
      <c r="I34" s="88">
        <f>'2023'!I407</f>
        <v>0</v>
      </c>
      <c r="J34" s="88">
        <f>'2023'!J407</f>
        <v>75</v>
      </c>
    </row>
    <row r="35" spans="1:10" ht="24.75" x14ac:dyDescent="0.25">
      <c r="A35" s="68"/>
      <c r="B35" s="86">
        <v>483000</v>
      </c>
      <c r="C35" s="87" t="s">
        <v>530</v>
      </c>
      <c r="D35" s="88">
        <f>'2023'!D411</f>
        <v>0</v>
      </c>
      <c r="E35" s="88">
        <f>'2023'!E411</f>
        <v>0</v>
      </c>
      <c r="F35" s="88">
        <f>'2023'!F411</f>
        <v>0</v>
      </c>
      <c r="G35" s="88">
        <f>'2023'!G411</f>
        <v>0</v>
      </c>
      <c r="H35" s="88">
        <f>'2023'!H411</f>
        <v>0</v>
      </c>
      <c r="I35" s="88">
        <f>'2023'!I411</f>
        <v>0</v>
      </c>
      <c r="J35" s="88">
        <f>'2023'!J411</f>
        <v>0</v>
      </c>
    </row>
    <row r="36" spans="1:10" ht="60.75" x14ac:dyDescent="0.25">
      <c r="A36" s="68"/>
      <c r="B36" s="86">
        <v>484000</v>
      </c>
      <c r="C36" s="87" t="s">
        <v>531</v>
      </c>
      <c r="D36" s="88">
        <f t="shared" si="1"/>
        <v>0</v>
      </c>
      <c r="E36" s="78"/>
      <c r="F36" s="78"/>
      <c r="G36" s="78"/>
      <c r="H36" s="79"/>
      <c r="I36" s="78"/>
      <c r="J36" s="78"/>
    </row>
    <row r="37" spans="1:10" ht="36.75" x14ac:dyDescent="0.25">
      <c r="A37" s="68"/>
      <c r="B37" s="86">
        <v>485000</v>
      </c>
      <c r="C37" s="87" t="s">
        <v>532</v>
      </c>
      <c r="D37" s="88">
        <f t="shared" si="1"/>
        <v>0</v>
      </c>
      <c r="E37" s="78"/>
      <c r="F37" s="78"/>
      <c r="G37" s="78"/>
      <c r="H37" s="79"/>
      <c r="I37" s="78"/>
      <c r="J37" s="78"/>
    </row>
    <row r="38" spans="1:10" ht="24.75" x14ac:dyDescent="0.25">
      <c r="A38" s="68"/>
      <c r="B38" s="84">
        <v>500000</v>
      </c>
      <c r="C38" s="85" t="s">
        <v>533</v>
      </c>
      <c r="D38" s="81">
        <f t="shared" si="1"/>
        <v>10000</v>
      </c>
      <c r="E38" s="81">
        <f t="shared" ref="E38:J38" si="9">E39+E44+E47</f>
        <v>7700</v>
      </c>
      <c r="F38" s="81">
        <f t="shared" si="9"/>
        <v>0</v>
      </c>
      <c r="G38" s="81">
        <f t="shared" si="9"/>
        <v>2000</v>
      </c>
      <c r="H38" s="81">
        <f t="shared" si="9"/>
        <v>0</v>
      </c>
      <c r="I38" s="81">
        <f t="shared" si="9"/>
        <v>0</v>
      </c>
      <c r="J38" s="81">
        <f t="shared" si="9"/>
        <v>300</v>
      </c>
    </row>
    <row r="39" spans="1:10" x14ac:dyDescent="0.25">
      <c r="A39" s="68"/>
      <c r="B39" s="84">
        <v>510000</v>
      </c>
      <c r="C39" s="85" t="s">
        <v>534</v>
      </c>
      <c r="D39" s="81">
        <f t="shared" si="1"/>
        <v>10000</v>
      </c>
      <c r="E39" s="81">
        <f t="shared" ref="E39:J39" si="10">SUM(E40:E43)</f>
        <v>7700</v>
      </c>
      <c r="F39" s="81">
        <f t="shared" si="10"/>
        <v>0</v>
      </c>
      <c r="G39" s="81">
        <f t="shared" si="10"/>
        <v>2000</v>
      </c>
      <c r="H39" s="81">
        <f t="shared" si="10"/>
        <v>0</v>
      </c>
      <c r="I39" s="81">
        <f t="shared" si="10"/>
        <v>0</v>
      </c>
      <c r="J39" s="81">
        <f t="shared" si="10"/>
        <v>300</v>
      </c>
    </row>
    <row r="40" spans="1:10" ht="24.75" x14ac:dyDescent="0.25">
      <c r="A40" s="68"/>
      <c r="B40" s="86">
        <v>511000</v>
      </c>
      <c r="C40" s="87" t="s">
        <v>535</v>
      </c>
      <c r="D40" s="88">
        <f>'2023'!D426</f>
        <v>0</v>
      </c>
      <c r="E40" s="88">
        <f>'2023'!E426</f>
        <v>0</v>
      </c>
      <c r="F40" s="88">
        <f>'2023'!F426</f>
        <v>0</v>
      </c>
      <c r="G40" s="88">
        <f>'2023'!G426</f>
        <v>0</v>
      </c>
      <c r="H40" s="88">
        <f>'2023'!H426</f>
        <v>0</v>
      </c>
      <c r="I40" s="88">
        <f>'2023'!I426</f>
        <v>0</v>
      </c>
      <c r="J40" s="88">
        <f>'2023'!J426</f>
        <v>0</v>
      </c>
    </row>
    <row r="41" spans="1:10" x14ac:dyDescent="0.25">
      <c r="A41" s="68"/>
      <c r="B41" s="86">
        <v>512000</v>
      </c>
      <c r="C41" s="87" t="s">
        <v>536</v>
      </c>
      <c r="D41" s="88">
        <f>'2023'!D431</f>
        <v>10000</v>
      </c>
      <c r="E41" s="88">
        <f>'2023'!E431</f>
        <v>7700</v>
      </c>
      <c r="F41" s="88">
        <f>'2023'!F431</f>
        <v>0</v>
      </c>
      <c r="G41" s="88">
        <f>'2023'!G431</f>
        <v>2000</v>
      </c>
      <c r="H41" s="88">
        <f>'2023'!H431</f>
        <v>0</v>
      </c>
      <c r="I41" s="88">
        <f>'2023'!I431</f>
        <v>0</v>
      </c>
      <c r="J41" s="88">
        <f>'2023'!J431</f>
        <v>300</v>
      </c>
    </row>
    <row r="42" spans="1:10" ht="24.75" x14ac:dyDescent="0.25">
      <c r="A42" s="68"/>
      <c r="B42" s="86">
        <v>513000</v>
      </c>
      <c r="C42" s="87" t="s">
        <v>537</v>
      </c>
      <c r="D42" s="88">
        <f t="shared" si="1"/>
        <v>0</v>
      </c>
      <c r="E42" s="78"/>
      <c r="F42" s="78"/>
      <c r="G42" s="78"/>
      <c r="H42" s="79"/>
      <c r="I42" s="78"/>
      <c r="J42" s="78"/>
    </row>
    <row r="43" spans="1:10" x14ac:dyDescent="0.25">
      <c r="A43" s="68"/>
      <c r="B43" s="86">
        <v>515000</v>
      </c>
      <c r="C43" s="87" t="s">
        <v>538</v>
      </c>
      <c r="D43" s="88">
        <f>'2023'!D446</f>
        <v>0</v>
      </c>
      <c r="E43" s="88">
        <f>'2023'!E446</f>
        <v>0</v>
      </c>
      <c r="F43" s="88">
        <f>'2023'!F446</f>
        <v>0</v>
      </c>
      <c r="G43" s="88">
        <f>'2023'!G446</f>
        <v>0</v>
      </c>
      <c r="H43" s="88">
        <f>'2023'!H446</f>
        <v>0</v>
      </c>
      <c r="I43" s="88">
        <f>'2023'!I446</f>
        <v>0</v>
      </c>
      <c r="J43" s="88">
        <f>'2023'!J446</f>
        <v>0</v>
      </c>
    </row>
    <row r="44" spans="1:10" x14ac:dyDescent="0.25">
      <c r="A44" s="68"/>
      <c r="B44" s="84">
        <v>520000</v>
      </c>
      <c r="C44" s="85" t="s">
        <v>539</v>
      </c>
      <c r="D44" s="81">
        <f t="shared" si="1"/>
        <v>0</v>
      </c>
      <c r="E44" s="81">
        <f t="shared" ref="E44:J44" si="11">SUM(E45:E46)</f>
        <v>0</v>
      </c>
      <c r="F44" s="81">
        <f t="shared" si="11"/>
        <v>0</v>
      </c>
      <c r="G44" s="81">
        <f t="shared" si="11"/>
        <v>0</v>
      </c>
      <c r="H44" s="81">
        <f t="shared" si="11"/>
        <v>0</v>
      </c>
      <c r="I44" s="81">
        <f t="shared" si="11"/>
        <v>0</v>
      </c>
      <c r="J44" s="81">
        <f t="shared" si="11"/>
        <v>0</v>
      </c>
    </row>
    <row r="45" spans="1:10" x14ac:dyDescent="0.25">
      <c r="A45" s="68"/>
      <c r="B45" s="86">
        <v>522000</v>
      </c>
      <c r="C45" s="87" t="s">
        <v>540</v>
      </c>
      <c r="D45" s="88">
        <f t="shared" si="1"/>
        <v>0</v>
      </c>
      <c r="E45" s="78"/>
      <c r="F45" s="78"/>
      <c r="G45" s="78"/>
      <c r="H45" s="79"/>
      <c r="I45" s="78"/>
      <c r="J45" s="78"/>
    </row>
    <row r="46" spans="1:10" ht="24.75" x14ac:dyDescent="0.25">
      <c r="A46" s="68"/>
      <c r="B46" s="86">
        <v>523000</v>
      </c>
      <c r="C46" s="87" t="s">
        <v>541</v>
      </c>
      <c r="D46" s="88">
        <f t="shared" si="1"/>
        <v>0</v>
      </c>
      <c r="E46" s="78"/>
      <c r="F46" s="78"/>
      <c r="G46" s="78"/>
      <c r="H46" s="79"/>
      <c r="I46" s="78"/>
      <c r="J46" s="78"/>
    </row>
    <row r="47" spans="1:10" ht="60.75" x14ac:dyDescent="0.25">
      <c r="A47" s="68"/>
      <c r="B47" s="84">
        <v>550000</v>
      </c>
      <c r="C47" s="85" t="s">
        <v>542</v>
      </c>
      <c r="D47" s="81">
        <f t="shared" si="1"/>
        <v>0</v>
      </c>
      <c r="E47" s="81">
        <f t="shared" ref="E47:J47" si="12">E48</f>
        <v>0</v>
      </c>
      <c r="F47" s="81">
        <f t="shared" si="12"/>
        <v>0</v>
      </c>
      <c r="G47" s="81">
        <f t="shared" si="12"/>
        <v>0</v>
      </c>
      <c r="H47" s="81">
        <f t="shared" si="12"/>
        <v>0</v>
      </c>
      <c r="I47" s="81">
        <f t="shared" si="12"/>
        <v>0</v>
      </c>
      <c r="J47" s="81">
        <f t="shared" si="12"/>
        <v>0</v>
      </c>
    </row>
    <row r="48" spans="1:10" ht="60.75" x14ac:dyDescent="0.25">
      <c r="A48" s="68"/>
      <c r="B48" s="86">
        <v>551000</v>
      </c>
      <c r="C48" s="87" t="s">
        <v>543</v>
      </c>
      <c r="D48" s="88">
        <f t="shared" si="1"/>
        <v>0</v>
      </c>
      <c r="E48" s="78"/>
      <c r="F48" s="78"/>
      <c r="G48" s="78"/>
      <c r="H48" s="89"/>
      <c r="I48" s="78"/>
      <c r="J48" s="78"/>
    </row>
    <row r="49" spans="1:10" ht="36.75" x14ac:dyDescent="0.25">
      <c r="A49" s="68"/>
      <c r="B49" s="84">
        <v>600000</v>
      </c>
      <c r="C49" s="85" t="s">
        <v>544</v>
      </c>
      <c r="D49" s="81">
        <f t="shared" si="1"/>
        <v>0</v>
      </c>
      <c r="E49" s="81">
        <f t="shared" ref="E49:J49" si="13">E50+E53</f>
        <v>0</v>
      </c>
      <c r="F49" s="81">
        <f t="shared" si="13"/>
        <v>0</v>
      </c>
      <c r="G49" s="81">
        <f t="shared" si="13"/>
        <v>0</v>
      </c>
      <c r="H49" s="81">
        <f t="shared" si="13"/>
        <v>0</v>
      </c>
      <c r="I49" s="81">
        <f t="shared" si="13"/>
        <v>0</v>
      </c>
      <c r="J49" s="81">
        <f t="shared" si="13"/>
        <v>0</v>
      </c>
    </row>
    <row r="50" spans="1:10" x14ac:dyDescent="0.25">
      <c r="A50" s="68"/>
      <c r="B50" s="84">
        <v>610000</v>
      </c>
      <c r="C50" s="85" t="s">
        <v>545</v>
      </c>
      <c r="D50" s="81">
        <f t="shared" si="1"/>
        <v>0</v>
      </c>
      <c r="E50" s="81">
        <f t="shared" ref="E50:J50" si="14">SUM(E51:E52)</f>
        <v>0</v>
      </c>
      <c r="F50" s="81">
        <f t="shared" si="14"/>
        <v>0</v>
      </c>
      <c r="G50" s="81">
        <f t="shared" si="14"/>
        <v>0</v>
      </c>
      <c r="H50" s="81">
        <f t="shared" si="14"/>
        <v>0</v>
      </c>
      <c r="I50" s="81">
        <f t="shared" si="14"/>
        <v>0</v>
      </c>
      <c r="J50" s="81">
        <f t="shared" si="14"/>
        <v>0</v>
      </c>
    </row>
    <row r="51" spans="1:10" ht="24.75" x14ac:dyDescent="0.25">
      <c r="A51" s="68"/>
      <c r="B51" s="86">
        <v>611000</v>
      </c>
      <c r="C51" s="87" t="s">
        <v>546</v>
      </c>
      <c r="D51" s="88">
        <f t="shared" si="1"/>
        <v>0</v>
      </c>
      <c r="E51" s="78"/>
      <c r="F51" s="78"/>
      <c r="G51" s="78"/>
      <c r="H51" s="89"/>
      <c r="I51" s="78"/>
      <c r="J51" s="78"/>
    </row>
    <row r="52" spans="1:10" ht="24.75" x14ac:dyDescent="0.25">
      <c r="A52" s="68"/>
      <c r="B52" s="86">
        <v>614000</v>
      </c>
      <c r="C52" s="87" t="s">
        <v>547</v>
      </c>
      <c r="D52" s="88">
        <f t="shared" si="1"/>
        <v>0</v>
      </c>
      <c r="E52" s="78"/>
      <c r="F52" s="78"/>
      <c r="G52" s="78"/>
      <c r="H52" s="89"/>
      <c r="I52" s="78"/>
      <c r="J52" s="78"/>
    </row>
    <row r="53" spans="1:10" ht="24.75" x14ac:dyDescent="0.25">
      <c r="A53" s="68"/>
      <c r="B53" s="84">
        <v>620000</v>
      </c>
      <c r="C53" s="85" t="s">
        <v>548</v>
      </c>
      <c r="D53" s="81">
        <f t="shared" si="1"/>
        <v>0</v>
      </c>
      <c r="E53" s="81">
        <f t="shared" ref="E53:J53" si="15">E54</f>
        <v>0</v>
      </c>
      <c r="F53" s="81">
        <f t="shared" si="15"/>
        <v>0</v>
      </c>
      <c r="G53" s="81">
        <f t="shared" si="15"/>
        <v>0</v>
      </c>
      <c r="H53" s="81">
        <f t="shared" si="15"/>
        <v>0</v>
      </c>
      <c r="I53" s="81">
        <f t="shared" si="15"/>
        <v>0</v>
      </c>
      <c r="J53" s="81">
        <f t="shared" si="15"/>
        <v>0</v>
      </c>
    </row>
    <row r="54" spans="1:10" ht="24.75" x14ac:dyDescent="0.25">
      <c r="A54" s="68"/>
      <c r="B54" s="86">
        <v>621000</v>
      </c>
      <c r="C54" s="87" t="s">
        <v>549</v>
      </c>
      <c r="D54" s="88">
        <f t="shared" si="1"/>
        <v>0</v>
      </c>
      <c r="E54" s="78"/>
      <c r="F54" s="78"/>
      <c r="G54" s="78"/>
      <c r="H54" s="89"/>
      <c r="I54" s="78"/>
      <c r="J54" s="78"/>
    </row>
    <row r="55" spans="1:10" x14ac:dyDescent="0.25">
      <c r="A55" s="68"/>
      <c r="B55" s="90"/>
      <c r="C55" s="85" t="s">
        <v>550</v>
      </c>
      <c r="D55" s="81">
        <f t="shared" si="1"/>
        <v>422670</v>
      </c>
      <c r="E55" s="81">
        <f t="shared" ref="E55:J55" si="16">E6+E49</f>
        <v>7700</v>
      </c>
      <c r="F55" s="81">
        <f t="shared" si="16"/>
        <v>0</v>
      </c>
      <c r="G55" s="81">
        <f t="shared" si="16"/>
        <v>20000</v>
      </c>
      <c r="H55" s="81">
        <f t="shared" si="16"/>
        <v>386050</v>
      </c>
      <c r="I55" s="81">
        <f t="shared" si="16"/>
        <v>0</v>
      </c>
      <c r="J55" s="81">
        <f t="shared" si="16"/>
        <v>8920</v>
      </c>
    </row>
    <row r="57" spans="1:10" x14ac:dyDescent="0.25">
      <c r="D57" s="91"/>
      <c r="E57" s="91"/>
      <c r="F57" s="91"/>
      <c r="G57" s="91"/>
      <c r="H57" s="91"/>
      <c r="I57" s="91"/>
      <c r="J57" s="91"/>
    </row>
  </sheetData>
  <mergeCells count="7">
    <mergeCell ref="I3:I4"/>
    <mergeCell ref="J3:J4"/>
    <mergeCell ref="A3:A4"/>
    <mergeCell ref="B3:B4"/>
    <mergeCell ref="C3:C4"/>
    <mergeCell ref="D3:D4"/>
    <mergeCell ref="E3:H3"/>
  </mergeCells>
  <dataValidations count="2">
    <dataValidation operator="greaterThan" allowBlank="1" showInputMessage="1" showErrorMessage="1" errorTitle="Upozorenje" error="Uneli ste neispravan podatak. Ponovite unos !!!" sqref="A6:C55"/>
    <dataValidation type="whole" allowBlank="1" showInputMessage="1" showErrorMessage="1" errorTitle="Upozorenje" error="Dozvoljen je unos samo celih brojeva. Ponovite unos !!!" sqref="D6:J55">
      <formula1>0</formula1>
      <formula2>999999999</formula2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Приходи</vt:lpstr>
      <vt:lpstr>Расходи</vt:lpstr>
      <vt:lpstr>'2023'!Print_Area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2025-12-18T12:28:55Z</cp:lastPrinted>
  <dcterms:created xsi:type="dcterms:W3CDTF">2020-01-27T11:43:35Z</dcterms:created>
  <dcterms:modified xsi:type="dcterms:W3CDTF">2025-12-26T12:04:47Z</dcterms:modified>
</cp:coreProperties>
</file>